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95" yWindow="210" windowWidth="13320" windowHeight="11730" firstSheet="1" activeTab="1"/>
  </bookViews>
  <sheets>
    <sheet name="indicator" sheetId="11" state="hidden" r:id="rId1"/>
    <sheet name="Fig 4.13" sheetId="30" r:id="rId2"/>
    <sheet name="Sheet3" sheetId="17" state="hidden" r:id="rId3"/>
    <sheet name="Sheet4" sheetId="18" state="hidden" r:id="rId4"/>
    <sheet name="Sheet5" sheetId="19" state="hidden" r:id="rId5"/>
  </sheets>
  <calcPr calcId="145621"/>
</workbook>
</file>

<file path=xl/calcChain.xml><?xml version="1.0" encoding="utf-8"?>
<calcChain xmlns="http://schemas.openxmlformats.org/spreadsheetml/2006/main">
  <c r="C9" i="17" l="1"/>
  <c r="G9" i="17"/>
  <c r="C20" i="17"/>
  <c r="G20" i="17"/>
  <c r="C15" i="17"/>
  <c r="G15" i="17"/>
  <c r="E14" i="17"/>
  <c r="H14" i="17"/>
  <c r="C11" i="17"/>
  <c r="G11" i="17"/>
  <c r="C6" i="17"/>
  <c r="G6" i="17"/>
  <c r="E5" i="17"/>
  <c r="C5" i="17"/>
  <c r="G5" i="17"/>
  <c r="E3" i="17"/>
  <c r="D18" i="17"/>
  <c r="D16" i="17"/>
  <c r="H16" i="17"/>
  <c r="D15" i="17"/>
  <c r="D14" i="17"/>
  <c r="D12" i="17"/>
  <c r="D10" i="17"/>
  <c r="D6" i="17"/>
  <c r="H6" i="17"/>
  <c r="D3" i="17"/>
  <c r="E21" i="19"/>
  <c r="D21" i="19"/>
  <c r="C21" i="19"/>
  <c r="B21" i="19"/>
  <c r="H7" i="19"/>
  <c r="G7" i="19"/>
  <c r="H5" i="19"/>
  <c r="H21" i="19"/>
  <c r="G5" i="19"/>
  <c r="G21" i="19"/>
  <c r="H19" i="19"/>
  <c r="G19" i="19"/>
  <c r="H17" i="19"/>
  <c r="G17" i="19"/>
  <c r="H28" i="19"/>
  <c r="G28" i="19"/>
  <c r="H27" i="19"/>
  <c r="G27" i="19"/>
  <c r="H12" i="19"/>
  <c r="G12" i="19"/>
  <c r="H10" i="19"/>
  <c r="G10" i="19"/>
  <c r="H11" i="19"/>
  <c r="G11" i="19"/>
  <c r="H20" i="19"/>
  <c r="G20" i="19"/>
  <c r="H31" i="19"/>
  <c r="G31" i="19"/>
  <c r="H33" i="19"/>
  <c r="G33" i="19"/>
  <c r="H8" i="19"/>
  <c r="G8" i="19"/>
  <c r="H35" i="19"/>
  <c r="G35" i="19"/>
  <c r="H14" i="19"/>
  <c r="G14" i="19"/>
  <c r="H9" i="19"/>
  <c r="G9" i="19"/>
  <c r="H15" i="19"/>
  <c r="G15" i="19"/>
  <c r="H25" i="19"/>
  <c r="G25" i="19"/>
  <c r="H32" i="19"/>
  <c r="G32" i="19"/>
  <c r="H29" i="19"/>
  <c r="G29" i="19"/>
  <c r="H30" i="19"/>
  <c r="G30" i="19"/>
  <c r="H6" i="19"/>
  <c r="G6" i="19"/>
  <c r="H18" i="19"/>
  <c r="G18" i="19"/>
  <c r="H16" i="19"/>
  <c r="G16" i="19"/>
  <c r="H34" i="19"/>
  <c r="G34" i="19"/>
  <c r="H24" i="19"/>
  <c r="G24" i="19"/>
  <c r="H23" i="19"/>
  <c r="G23" i="19"/>
  <c r="H13" i="19"/>
  <c r="G13" i="19"/>
  <c r="H26" i="19"/>
  <c r="G26" i="19"/>
  <c r="H22" i="19"/>
  <c r="G22" i="19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5" i="18"/>
  <c r="H36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5" i="18"/>
  <c r="G36" i="18"/>
  <c r="C36" i="18"/>
  <c r="D36" i="18"/>
  <c r="E36" i="18"/>
  <c r="B36" i="18"/>
  <c r="E21" i="17"/>
  <c r="E22" i="17"/>
  <c r="E23" i="17"/>
  <c r="H23" i="17"/>
  <c r="E24" i="17"/>
  <c r="E25" i="17"/>
  <c r="E26" i="17"/>
  <c r="H26" i="17"/>
  <c r="E27" i="17"/>
  <c r="E28" i="17"/>
  <c r="E29" i="17"/>
  <c r="E30" i="17"/>
  <c r="H30" i="17"/>
  <c r="D21" i="17"/>
  <c r="D22" i="17"/>
  <c r="H22" i="17"/>
  <c r="D23" i="17"/>
  <c r="D24" i="17"/>
  <c r="H24" i="17"/>
  <c r="D25" i="17"/>
  <c r="H25" i="17"/>
  <c r="D26" i="17"/>
  <c r="D27" i="17"/>
  <c r="H27" i="17"/>
  <c r="D28" i="17"/>
  <c r="H28" i="17"/>
  <c r="D29" i="17"/>
  <c r="D30" i="17"/>
  <c r="C21" i="17"/>
  <c r="G21" i="17"/>
  <c r="C22" i="17"/>
  <c r="G22" i="17"/>
  <c r="C23" i="17"/>
  <c r="G23" i="17"/>
  <c r="C24" i="17"/>
  <c r="G24" i="17"/>
  <c r="C25" i="17"/>
  <c r="G25" i="17"/>
  <c r="C26" i="17"/>
  <c r="G26" i="17"/>
  <c r="C27" i="17"/>
  <c r="G27" i="17"/>
  <c r="C28" i="17"/>
  <c r="G28" i="17"/>
  <c r="C29" i="17"/>
  <c r="G29" i="17"/>
  <c r="C30" i="17"/>
  <c r="G30" i="17"/>
  <c r="B2" i="17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1" i="17"/>
  <c r="H32" i="17"/>
  <c r="G32" i="17"/>
  <c r="P38" i="11"/>
  <c r="O38" i="11"/>
  <c r="N38" i="11"/>
  <c r="M38" i="11"/>
  <c r="L38" i="11"/>
  <c r="K38" i="11"/>
  <c r="H38" i="11"/>
  <c r="G38" i="11"/>
  <c r="F38" i="11"/>
  <c r="E38" i="11"/>
  <c r="D38" i="11"/>
  <c r="C38" i="11"/>
  <c r="C47" i="11"/>
  <c r="P42" i="11"/>
  <c r="P41" i="11"/>
  <c r="K44" i="11"/>
  <c r="L44" i="11"/>
  <c r="M44" i="11"/>
  <c r="N44" i="11"/>
  <c r="O44" i="11"/>
  <c r="J44" i="11"/>
  <c r="K43" i="11"/>
  <c r="L43" i="11"/>
  <c r="M43" i="11"/>
  <c r="N43" i="11"/>
  <c r="O43" i="11"/>
  <c r="J43" i="11"/>
  <c r="K42" i="11"/>
  <c r="L42" i="11"/>
  <c r="M42" i="11"/>
  <c r="N42" i="11"/>
  <c r="O42" i="11"/>
  <c r="J42" i="11"/>
  <c r="K41" i="11"/>
  <c r="L41" i="11"/>
  <c r="M41" i="11"/>
  <c r="N41" i="11"/>
  <c r="O41" i="11"/>
  <c r="J41" i="11"/>
  <c r="H52" i="11"/>
  <c r="G52" i="11"/>
  <c r="F52" i="11"/>
  <c r="E52" i="11"/>
  <c r="D52" i="11"/>
  <c r="C52" i="11"/>
  <c r="H51" i="11"/>
  <c r="G51" i="11"/>
  <c r="F51" i="11"/>
  <c r="E51" i="11"/>
  <c r="D51" i="11"/>
  <c r="C51" i="11"/>
  <c r="H50" i="11"/>
  <c r="G50" i="11"/>
  <c r="F50" i="11"/>
  <c r="E50" i="11"/>
  <c r="D50" i="11"/>
  <c r="C50" i="11"/>
  <c r="H49" i="11"/>
  <c r="G49" i="11"/>
  <c r="F49" i="11"/>
  <c r="E49" i="11"/>
  <c r="D49" i="11"/>
  <c r="C49" i="11"/>
  <c r="G46" i="11"/>
  <c r="G47" i="11"/>
  <c r="F46" i="11"/>
  <c r="F47" i="11"/>
  <c r="E46" i="11"/>
  <c r="E47" i="11"/>
  <c r="D46" i="11"/>
  <c r="D47" i="11"/>
  <c r="C46" i="11"/>
  <c r="H46" i="11"/>
  <c r="H47" i="11"/>
  <c r="E20" i="17"/>
  <c r="H21" i="17"/>
  <c r="D20" i="17"/>
  <c r="H20" i="17"/>
  <c r="H29" i="17"/>
  <c r="E19" i="17"/>
  <c r="C1" i="17"/>
  <c r="G1" i="17"/>
  <c r="D1" i="17"/>
  <c r="E1" i="17"/>
  <c r="H1" i="17"/>
  <c r="C4" i="17"/>
  <c r="G4" i="17"/>
  <c r="C19" i="17"/>
  <c r="G19" i="17"/>
  <c r="C18" i="17"/>
  <c r="G18" i="17"/>
  <c r="E17" i="17"/>
  <c r="H17" i="17"/>
  <c r="C2" i="17"/>
  <c r="G2" i="17"/>
  <c r="C14" i="17"/>
  <c r="G14" i="17"/>
  <c r="C10" i="17"/>
  <c r="G10" i="17"/>
  <c r="D5" i="17"/>
  <c r="H5" i="17"/>
  <c r="D8" i="17"/>
  <c r="E8" i="17"/>
  <c r="H8" i="17"/>
  <c r="E10" i="17"/>
  <c r="H10" i="17"/>
  <c r="C8" i="17"/>
  <c r="G8" i="17"/>
  <c r="C12" i="17"/>
  <c r="G12" i="17"/>
  <c r="E15" i="17"/>
  <c r="H15" i="17"/>
  <c r="C16" i="17"/>
  <c r="G16" i="17"/>
  <c r="C17" i="17"/>
  <c r="G17" i="17"/>
  <c r="C7" i="17"/>
  <c r="G7" i="17"/>
  <c r="E2" i="17"/>
  <c r="H2" i="17"/>
  <c r="E13" i="17"/>
  <c r="D17" i="17"/>
  <c r="E4" i="17"/>
  <c r="E12" i="17"/>
  <c r="H12" i="17"/>
  <c r="D7" i="17"/>
  <c r="H7" i="17"/>
  <c r="E18" i="17"/>
  <c r="H18" i="17"/>
  <c r="E9" i="17"/>
  <c r="D11" i="17"/>
  <c r="E6" i="17"/>
  <c r="E11" i="17"/>
  <c r="H11" i="17"/>
  <c r="E7" i="17"/>
  <c r="D9" i="17"/>
  <c r="H9" i="17"/>
  <c r="D4" i="17"/>
  <c r="H4" i="17"/>
  <c r="E16" i="17"/>
  <c r="D19" i="17"/>
  <c r="H19" i="17"/>
  <c r="C13" i="17"/>
  <c r="G13" i="17"/>
  <c r="D2" i="17"/>
  <c r="C3" i="17"/>
  <c r="G3" i="17"/>
  <c r="H3" i="17"/>
  <c r="D13" i="17"/>
  <c r="H13" i="17"/>
</calcChain>
</file>

<file path=xl/sharedStrings.xml><?xml version="1.0" encoding="utf-8"?>
<sst xmlns="http://schemas.openxmlformats.org/spreadsheetml/2006/main" count="238" uniqueCount="99">
  <si>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</si>
  <si>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</si>
  <si>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</si>
  <si>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</si>
  <si>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</si>
  <si>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</si>
  <si>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</si>
  <si>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</si>
  <si>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</si>
  <si>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</si>
  <si>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</si>
  <si>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</si>
  <si>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</si>
  <si>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</si>
  <si>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</si>
  <si>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</si>
  <si>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</si>
  <si>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</si>
  <si>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</si>
  <si>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</si>
  <si>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</si>
  <si>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</si>
  <si>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</si>
  <si>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</si>
  <si>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</si>
  <si>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</si>
  <si>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</si>
  <si>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</si>
  <si>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</si>
  <si>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</si>
  <si>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</t>
  </si>
  <si>
    <t>Indicator</t>
  </si>
  <si>
    <t>Ranks</t>
  </si>
  <si>
    <t>Men</t>
  </si>
  <si>
    <t>country</t>
  </si>
  <si>
    <t>Women</t>
  </si>
  <si>
    <t>SD</t>
  </si>
  <si>
    <t>CoV</t>
  </si>
  <si>
    <t>EU15</t>
  </si>
  <si>
    <t>Nordic</t>
  </si>
  <si>
    <t>Anglophone</t>
  </si>
  <si>
    <t>S Europe</t>
  </si>
  <si>
    <t>Gross pension wealth</t>
  </si>
  <si>
    <t>WL</t>
  </si>
  <si>
    <t>ML</t>
  </si>
  <si>
    <t>MA</t>
  </si>
  <si>
    <t>WA</t>
  </si>
  <si>
    <t>Source: OECD pension models.</t>
  </si>
  <si>
    <t>Countries (retirement age men, retirement age women)</t>
  </si>
  <si>
    <t>low earners</t>
  </si>
  <si>
    <t>4.13. Gross pension wealth for lower earners by gender</t>
  </si>
  <si>
    <t>LUX (60)</t>
  </si>
  <si>
    <t>AUS (67)</t>
  </si>
  <si>
    <t>ISR (67,64)</t>
  </si>
  <si>
    <t>NZL (65)</t>
  </si>
  <si>
    <t>DNK (74)</t>
  </si>
  <si>
    <t>NLD (71)</t>
  </si>
  <si>
    <t>AUT (65)</t>
  </si>
  <si>
    <t>ISL (67)</t>
  </si>
  <si>
    <t>CZE (65)</t>
  </si>
  <si>
    <t>ESP (65)</t>
  </si>
  <si>
    <t>GRC (62)</t>
  </si>
  <si>
    <t>TUR (61,59)</t>
  </si>
  <si>
    <t>IRL (68)</t>
  </si>
  <si>
    <t>ITA (71)</t>
  </si>
  <si>
    <t>NOR (67)</t>
  </si>
  <si>
    <t>PRT (68)</t>
  </si>
  <si>
    <t>FRA (64)</t>
  </si>
  <si>
    <t>CHE (65,64)</t>
  </si>
  <si>
    <t>KOR (65)</t>
  </si>
  <si>
    <t>SVN (60)</t>
  </si>
  <si>
    <t>SVK (68)</t>
  </si>
  <si>
    <t>SWE (65)</t>
  </si>
  <si>
    <t>CAN (65)</t>
  </si>
  <si>
    <t>EST (65)</t>
  </si>
  <si>
    <t>FIN (68)</t>
  </si>
  <si>
    <t>HUN (65)</t>
  </si>
  <si>
    <t>JPN (65)</t>
  </si>
  <si>
    <t>BEL (65)</t>
  </si>
  <si>
    <t>GBR (68)</t>
  </si>
  <si>
    <t>USA (67)</t>
  </si>
  <si>
    <t>DEU (65)</t>
  </si>
  <si>
    <t>LVA (65)</t>
  </si>
  <si>
    <t>CHL (65)</t>
  </si>
  <si>
    <t>MEX (65)</t>
  </si>
  <si>
    <t>POL (65,60)</t>
  </si>
  <si>
    <t>BRA (55,50)</t>
  </si>
  <si>
    <t>CHN (60,55)</t>
  </si>
  <si>
    <t>IND (58)</t>
  </si>
  <si>
    <t>SAU (45)</t>
  </si>
  <si>
    <t>ARG (65,60)</t>
  </si>
  <si>
    <t>ZAF (60)</t>
  </si>
  <si>
    <t>IDN (65)</t>
  </si>
  <si>
    <t>RUS (60,55)</t>
  </si>
  <si>
    <t>Pensions at a Glance 2017 - © OECD 2017</t>
  </si>
  <si>
    <t>Chapter 4</t>
  </si>
  <si>
    <t>Figure 4.13. Gross pension wealth for lower earners by gender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</si>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</sst>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Narrow"/>
    </font>
    <font>
      <sz val="8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0" fontId="12" fillId="0" borderId="0"/>
    <xf numFmtId="0" fontId="3" fillId="0" borderId="0">
      <alignment vertical="center"/>
    </xf>
    <xf numFmtId="0" fontId="18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13" fillId="0" borderId="0" xfId="0" applyFont="1"/>
    <xf numFmtId="164" fontId="13" fillId="0" borderId="0" xfId="0" applyNumberFormat="1" applyFont="1"/>
    <xf numFmtId="2" fontId="2" fillId="0" borderId="0" xfId="0" applyNumberFormat="1" applyFont="1" applyFill="1"/>
    <xf numFmtId="2" fontId="0" fillId="0" borderId="0" xfId="0" applyNumberFormat="1"/>
    <xf numFmtId="2" fontId="2" fillId="2" borderId="0" xfId="0" applyNumberFormat="1" applyFont="1" applyFill="1"/>
    <xf numFmtId="2" fontId="2" fillId="3" borderId="0" xfId="0" applyNumberFormat="1" applyFont="1" applyFill="1"/>
    <xf numFmtId="0" fontId="0" fillId="4" borderId="0" xfId="0" applyFill="1"/>
    <xf numFmtId="164" fontId="0" fillId="5" borderId="1" xfId="0" applyNumberFormat="1" applyFill="1" applyBorder="1"/>
    <xf numFmtId="0" fontId="14" fillId="6" borderId="2" xfId="0" applyFont="1" applyFill="1" applyBorder="1"/>
    <xf numFmtId="0" fontId="9" fillId="0" borderId="0" xfId="0" applyFont="1"/>
    <xf numFmtId="0" fontId="8" fillId="4" borderId="0" xfId="0" applyFont="1" applyFill="1" applyAlignment="1">
      <alignment horizontal="left"/>
    </xf>
    <xf numFmtId="0" fontId="9" fillId="4" borderId="3" xfId="3" applyFont="1" applyFill="1" applyBorder="1">
      <alignment vertical="center"/>
    </xf>
    <xf numFmtId="0" fontId="9" fillId="4" borderId="4" xfId="3" applyFont="1" applyFill="1" applyBorder="1">
      <alignment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14" fillId="6" borderId="0" xfId="0" applyFont="1" applyFill="1" applyBorder="1"/>
    <xf numFmtId="0" fontId="14" fillId="6" borderId="7" xfId="0" applyFont="1" applyFill="1" applyBorder="1"/>
    <xf numFmtId="0" fontId="15" fillId="4" borderId="0" xfId="0" applyFont="1" applyFill="1"/>
    <xf numFmtId="0" fontId="11" fillId="4" borderId="0" xfId="0" applyFont="1" applyFill="1"/>
    <xf numFmtId="0" fontId="16" fillId="4" borderId="0" xfId="0" applyFont="1" applyFill="1"/>
    <xf numFmtId="0" fontId="10" fillId="4" borderId="0" xfId="0" applyFont="1" applyFill="1" applyAlignment="1">
      <alignment horizontal="center"/>
    </xf>
    <xf numFmtId="0" fontId="17" fillId="7" borderId="0" xfId="0" applyFont="1" applyFill="1" applyAlignment="1"/>
    <xf numFmtId="0" fontId="18" fillId="7" borderId="0" xfId="4" applyFill="1" applyAlignment="1"/>
  </cellXfs>
  <cellStyles count="5">
    <cellStyle name="Hyperlink" xfId="4" builtinId="8"/>
    <cellStyle name="Normal" xfId="0" builtinId="0"/>
    <cellStyle name="Normal 12" xfId="1"/>
    <cellStyle name="Normal 2" xfId="2"/>
    <cellStyle name="Normal_EQ4_Char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9663781206874926E-3"/>
          <c:y val="0.19970645419634259"/>
          <c:w val="0.9900420273491406"/>
          <c:h val="0.78532145637194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4.13'!$B$25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6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cat>
            <c:strRef>
              <c:f>'Fig 4.13'!$A$27:$A$71</c:f>
              <c:strCache>
                <c:ptCount val="45"/>
                <c:pt idx="0">
                  <c:v>LUX (60)</c:v>
                </c:pt>
                <c:pt idx="1">
                  <c:v>AUS (67)</c:v>
                </c:pt>
                <c:pt idx="2">
                  <c:v>ISR (67,64)</c:v>
                </c:pt>
                <c:pt idx="3">
                  <c:v>NZL (65)</c:v>
                </c:pt>
                <c:pt idx="4">
                  <c:v>DNK (74)</c:v>
                </c:pt>
                <c:pt idx="5">
                  <c:v>NLD (71)</c:v>
                </c:pt>
                <c:pt idx="6">
                  <c:v>AUT (65)</c:v>
                </c:pt>
                <c:pt idx="7">
                  <c:v>ISL (67)</c:v>
                </c:pt>
                <c:pt idx="8">
                  <c:v>CZE (65)</c:v>
                </c:pt>
                <c:pt idx="9">
                  <c:v>ESP (65)</c:v>
                </c:pt>
                <c:pt idx="10">
                  <c:v>GRC (62)</c:v>
                </c:pt>
                <c:pt idx="11">
                  <c:v>TUR (61,59)</c:v>
                </c:pt>
                <c:pt idx="12">
                  <c:v>IRL (68)</c:v>
                </c:pt>
                <c:pt idx="13">
                  <c:v>ITA (71)</c:v>
                </c:pt>
                <c:pt idx="14">
                  <c:v>NOR (67)</c:v>
                </c:pt>
                <c:pt idx="15">
                  <c:v>PRT (68)</c:v>
                </c:pt>
                <c:pt idx="16">
                  <c:v>OECD</c:v>
                </c:pt>
                <c:pt idx="17">
                  <c:v>FRA (64)</c:v>
                </c:pt>
                <c:pt idx="18">
                  <c:v>CHE (65,64)</c:v>
                </c:pt>
                <c:pt idx="19">
                  <c:v>KOR (65)</c:v>
                </c:pt>
                <c:pt idx="20">
                  <c:v>SVN (60)</c:v>
                </c:pt>
                <c:pt idx="21">
                  <c:v>SVK (68)</c:v>
                </c:pt>
                <c:pt idx="22">
                  <c:v>SWE (65)</c:v>
                </c:pt>
                <c:pt idx="23">
                  <c:v>CAN (65)</c:v>
                </c:pt>
                <c:pt idx="24">
                  <c:v>EST (65)</c:v>
                </c:pt>
                <c:pt idx="25">
                  <c:v>FIN (68)</c:v>
                </c:pt>
                <c:pt idx="26">
                  <c:v>HUN (65)</c:v>
                </c:pt>
                <c:pt idx="27">
                  <c:v>JPN (65)</c:v>
                </c:pt>
                <c:pt idx="28">
                  <c:v>BEL (65)</c:v>
                </c:pt>
                <c:pt idx="29">
                  <c:v>GBR (68)</c:v>
                </c:pt>
                <c:pt idx="30">
                  <c:v>USA (67)</c:v>
                </c:pt>
                <c:pt idx="31">
                  <c:v>DEU (65)</c:v>
                </c:pt>
                <c:pt idx="32">
                  <c:v>LVA (65)</c:v>
                </c:pt>
                <c:pt idx="33">
                  <c:v>CHL (65)</c:v>
                </c:pt>
                <c:pt idx="34">
                  <c:v>MEX (65)</c:v>
                </c:pt>
                <c:pt idx="35">
                  <c:v>POL (65,60)</c:v>
                </c:pt>
                <c:pt idx="37">
                  <c:v>BRA (55,50)</c:v>
                </c:pt>
                <c:pt idx="38">
                  <c:v>CHN (60,55)</c:v>
                </c:pt>
                <c:pt idx="39">
                  <c:v>IND (58)</c:v>
                </c:pt>
                <c:pt idx="40">
                  <c:v>SAU (45)</c:v>
                </c:pt>
                <c:pt idx="41">
                  <c:v>ARG (65,60)</c:v>
                </c:pt>
                <c:pt idx="42">
                  <c:v>ZAF (60)</c:v>
                </c:pt>
                <c:pt idx="43">
                  <c:v>IDN (65)</c:v>
                </c:pt>
                <c:pt idx="44">
                  <c:v>RUS (60,55)</c:v>
                </c:pt>
              </c:strCache>
            </c:strRef>
          </c:cat>
          <c:val>
            <c:numRef>
              <c:f>'Fig 4.13'!$B$27:$B$71</c:f>
              <c:numCache>
                <c:formatCode>0.0</c:formatCode>
                <c:ptCount val="45"/>
                <c:pt idx="0">
                  <c:v>22.679372787475586</c:v>
                </c:pt>
                <c:pt idx="1">
                  <c:v>18.2</c:v>
                </c:pt>
                <c:pt idx="2">
                  <c:v>18.199558258056641</c:v>
                </c:pt>
                <c:pt idx="3">
                  <c:v>17.786134719848633</c:v>
                </c:pt>
                <c:pt idx="4">
                  <c:v>17.311315536499023</c:v>
                </c:pt>
                <c:pt idx="5">
                  <c:v>17.129423141479492</c:v>
                </c:pt>
                <c:pt idx="6">
                  <c:v>14.78328800201416</c:v>
                </c:pt>
                <c:pt idx="7">
                  <c:v>14.427148818969727</c:v>
                </c:pt>
                <c:pt idx="8">
                  <c:v>13.767524719238281</c:v>
                </c:pt>
                <c:pt idx="9">
                  <c:v>13.646936416625977</c:v>
                </c:pt>
                <c:pt idx="10">
                  <c:v>13.505852699279785</c:v>
                </c:pt>
                <c:pt idx="11">
                  <c:v>13.449350357055664</c:v>
                </c:pt>
                <c:pt idx="12">
                  <c:v>13.333182334899902</c:v>
                </c:pt>
                <c:pt idx="13">
                  <c:v>13.263704299926758</c:v>
                </c:pt>
                <c:pt idx="14">
                  <c:v>12.952683448791504</c:v>
                </c:pt>
                <c:pt idx="15">
                  <c:v>12.628756523132324</c:v>
                </c:pt>
                <c:pt idx="16">
                  <c:v>12.079712777818951</c:v>
                </c:pt>
                <c:pt idx="17">
                  <c:v>11.81485</c:v>
                </c:pt>
                <c:pt idx="18">
                  <c:v>11.387607574462891</c:v>
                </c:pt>
                <c:pt idx="19">
                  <c:v>10.975754737854004</c:v>
                </c:pt>
                <c:pt idx="20">
                  <c:v>10.810070037841797</c:v>
                </c:pt>
                <c:pt idx="21">
                  <c:v>10.649294853210449</c:v>
                </c:pt>
                <c:pt idx="22">
                  <c:v>10.422593116760254</c:v>
                </c:pt>
                <c:pt idx="23">
                  <c:v>10.355521202087402</c:v>
                </c:pt>
                <c:pt idx="24">
                  <c:v>10.238890647888184</c:v>
                </c:pt>
                <c:pt idx="25">
                  <c:v>9.8379631042480469</c:v>
                </c:pt>
                <c:pt idx="26">
                  <c:v>9.4187278747558594</c:v>
                </c:pt>
                <c:pt idx="27">
                  <c:v>9.121485710144043</c:v>
                </c:pt>
                <c:pt idx="28">
                  <c:v>8.932673454284668</c:v>
                </c:pt>
                <c:pt idx="29">
                  <c:v>8.874445915222168</c:v>
                </c:pt>
                <c:pt idx="30">
                  <c:v>8.4224529266357422</c:v>
                </c:pt>
                <c:pt idx="31">
                  <c:v>8.2631130218505859</c:v>
                </c:pt>
                <c:pt idx="32">
                  <c:v>7.2953524589538574</c:v>
                </c:pt>
                <c:pt idx="33">
                  <c:v>7.1559076309204102</c:v>
                </c:pt>
                <c:pt idx="34">
                  <c:v>6.1822338104248047</c:v>
                </c:pt>
                <c:pt idx="35">
                  <c:v>5.4270906448364258</c:v>
                </c:pt>
                <c:pt idx="37">
                  <c:v>22.413700103759766</c:v>
                </c:pt>
                <c:pt idx="38">
                  <c:v>20.374307632446289</c:v>
                </c:pt>
                <c:pt idx="39">
                  <c:v>15.227663993835449</c:v>
                </c:pt>
                <c:pt idx="40">
                  <c:v>15.197636604309082</c:v>
                </c:pt>
                <c:pt idx="41">
                  <c:v>13.552803993225098</c:v>
                </c:pt>
                <c:pt idx="42">
                  <c:v>9.3164081573486328</c:v>
                </c:pt>
                <c:pt idx="43">
                  <c:v>7.8229823112487793</c:v>
                </c:pt>
                <c:pt idx="44">
                  <c:v>7.2233681678771973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615936"/>
        <c:axId val="148763008"/>
      </c:barChart>
      <c:lineChart>
        <c:grouping val="standard"/>
        <c:varyColors val="0"/>
        <c:ser>
          <c:idx val="1"/>
          <c:order val="1"/>
          <c:tx>
            <c:strRef>
              <c:f>'Fig 4.13'!$C$25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6"/>
            <c:bubble3D val="0"/>
          </c:dPt>
          <c:dPt>
            <c:idx val="13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cat>
            <c:strRef>
              <c:f>'Fig 4.13'!$A$27:$A$71</c:f>
              <c:strCache>
                <c:ptCount val="45"/>
                <c:pt idx="0">
                  <c:v>LUX (60)</c:v>
                </c:pt>
                <c:pt idx="1">
                  <c:v>AUS (67)</c:v>
                </c:pt>
                <c:pt idx="2">
                  <c:v>ISR (67,64)</c:v>
                </c:pt>
                <c:pt idx="3">
                  <c:v>NZL (65)</c:v>
                </c:pt>
                <c:pt idx="4">
                  <c:v>DNK (74)</c:v>
                </c:pt>
                <c:pt idx="5">
                  <c:v>NLD (71)</c:v>
                </c:pt>
                <c:pt idx="6">
                  <c:v>AUT (65)</c:v>
                </c:pt>
                <c:pt idx="7">
                  <c:v>ISL (67)</c:v>
                </c:pt>
                <c:pt idx="8">
                  <c:v>CZE (65)</c:v>
                </c:pt>
                <c:pt idx="9">
                  <c:v>ESP (65)</c:v>
                </c:pt>
                <c:pt idx="10">
                  <c:v>GRC (62)</c:v>
                </c:pt>
                <c:pt idx="11">
                  <c:v>TUR (61,59)</c:v>
                </c:pt>
                <c:pt idx="12">
                  <c:v>IRL (68)</c:v>
                </c:pt>
                <c:pt idx="13">
                  <c:v>ITA (71)</c:v>
                </c:pt>
                <c:pt idx="14">
                  <c:v>NOR (67)</c:v>
                </c:pt>
                <c:pt idx="15">
                  <c:v>PRT (68)</c:v>
                </c:pt>
                <c:pt idx="16">
                  <c:v>OECD</c:v>
                </c:pt>
                <c:pt idx="17">
                  <c:v>FRA (64)</c:v>
                </c:pt>
                <c:pt idx="18">
                  <c:v>CHE (65,64)</c:v>
                </c:pt>
                <c:pt idx="19">
                  <c:v>KOR (65)</c:v>
                </c:pt>
                <c:pt idx="20">
                  <c:v>SVN (60)</c:v>
                </c:pt>
                <c:pt idx="21">
                  <c:v>SVK (68)</c:v>
                </c:pt>
                <c:pt idx="22">
                  <c:v>SWE (65)</c:v>
                </c:pt>
                <c:pt idx="23">
                  <c:v>CAN (65)</c:v>
                </c:pt>
                <c:pt idx="24">
                  <c:v>EST (65)</c:v>
                </c:pt>
                <c:pt idx="25">
                  <c:v>FIN (68)</c:v>
                </c:pt>
                <c:pt idx="26">
                  <c:v>HUN (65)</c:v>
                </c:pt>
                <c:pt idx="27">
                  <c:v>JPN (65)</c:v>
                </c:pt>
                <c:pt idx="28">
                  <c:v>BEL (65)</c:v>
                </c:pt>
                <c:pt idx="29">
                  <c:v>GBR (68)</c:v>
                </c:pt>
                <c:pt idx="30">
                  <c:v>USA (67)</c:v>
                </c:pt>
                <c:pt idx="31">
                  <c:v>DEU (65)</c:v>
                </c:pt>
                <c:pt idx="32">
                  <c:v>LVA (65)</c:v>
                </c:pt>
                <c:pt idx="33">
                  <c:v>CHL (65)</c:v>
                </c:pt>
                <c:pt idx="34">
                  <c:v>MEX (65)</c:v>
                </c:pt>
                <c:pt idx="35">
                  <c:v>POL (65,60)</c:v>
                </c:pt>
                <c:pt idx="37">
                  <c:v>BRA (55,50)</c:v>
                </c:pt>
                <c:pt idx="38">
                  <c:v>CHN (60,55)</c:v>
                </c:pt>
                <c:pt idx="39">
                  <c:v>IND (58)</c:v>
                </c:pt>
                <c:pt idx="40">
                  <c:v>SAU (45)</c:v>
                </c:pt>
                <c:pt idx="41">
                  <c:v>ARG (65,60)</c:v>
                </c:pt>
                <c:pt idx="42">
                  <c:v>ZAF (60)</c:v>
                </c:pt>
                <c:pt idx="43">
                  <c:v>IDN (65)</c:v>
                </c:pt>
                <c:pt idx="44">
                  <c:v>RUS (60,55)</c:v>
                </c:pt>
              </c:strCache>
            </c:strRef>
          </c:cat>
          <c:val>
            <c:numRef>
              <c:f>'Fig 4.13'!$C$27:$C$71</c:f>
              <c:numCache>
                <c:formatCode>0.0</c:formatCode>
                <c:ptCount val="45"/>
                <c:pt idx="0">
                  <c:v>24.846292495727539</c:v>
                </c:pt>
                <c:pt idx="1">
                  <c:v>20.3</c:v>
                </c:pt>
                <c:pt idx="2">
                  <c:v>18.966840744018555</c:v>
                </c:pt>
                <c:pt idx="3">
                  <c:v>18.954748153686523</c:v>
                </c:pt>
                <c:pt idx="4">
                  <c:v>18.709800720214844</c:v>
                </c:pt>
                <c:pt idx="5">
                  <c:v>18.505102157592773</c:v>
                </c:pt>
                <c:pt idx="6">
                  <c:v>16.181995391845703</c:v>
                </c:pt>
                <c:pt idx="7">
                  <c:v>15.280566215515137</c:v>
                </c:pt>
                <c:pt idx="8">
                  <c:v>15.330920219421387</c:v>
                </c:pt>
                <c:pt idx="9">
                  <c:v>15.737591743469238</c:v>
                </c:pt>
                <c:pt idx="10">
                  <c:v>14.837823867797852</c:v>
                </c:pt>
                <c:pt idx="11">
                  <c:v>15.017511367797852</c:v>
                </c:pt>
                <c:pt idx="12">
                  <c:v>14.614138603210449</c:v>
                </c:pt>
                <c:pt idx="13">
                  <c:v>14.98427677154541</c:v>
                </c:pt>
                <c:pt idx="14">
                  <c:v>14.032164573669434</c:v>
                </c:pt>
                <c:pt idx="15">
                  <c:v>14.360671997070312</c:v>
                </c:pt>
                <c:pt idx="16">
                  <c:v>13.398317236219134</c:v>
                </c:pt>
                <c:pt idx="17">
                  <c:v>13.500730000000001</c:v>
                </c:pt>
                <c:pt idx="18">
                  <c:v>12.793122291564941</c:v>
                </c:pt>
                <c:pt idx="19">
                  <c:v>13.15687370300293</c:v>
                </c:pt>
                <c:pt idx="20">
                  <c:v>12.832635879516602</c:v>
                </c:pt>
                <c:pt idx="21">
                  <c:v>12.078119277954102</c:v>
                </c:pt>
                <c:pt idx="22">
                  <c:v>11.111771583557129</c:v>
                </c:pt>
                <c:pt idx="23">
                  <c:v>11.164046287536621</c:v>
                </c:pt>
                <c:pt idx="24">
                  <c:v>12.324658393859863</c:v>
                </c:pt>
                <c:pt idx="25">
                  <c:v>11.054900169372559</c:v>
                </c:pt>
                <c:pt idx="26">
                  <c:v>10.572446823120117</c:v>
                </c:pt>
                <c:pt idx="27">
                  <c:v>10.932449340820313</c:v>
                </c:pt>
                <c:pt idx="28">
                  <c:v>9.7290830612182617</c:v>
                </c:pt>
                <c:pt idx="29">
                  <c:v>9.5227499008178711</c:v>
                </c:pt>
                <c:pt idx="30">
                  <c:v>8.8569240570068359</c:v>
                </c:pt>
                <c:pt idx="31">
                  <c:v>9.0449552536010742</c:v>
                </c:pt>
                <c:pt idx="32">
                  <c:v>8.649540901184082</c:v>
                </c:pt>
                <c:pt idx="33">
                  <c:v>7.464972972869873</c:v>
                </c:pt>
                <c:pt idx="34">
                  <c:v>6.5944614410400391</c:v>
                </c:pt>
                <c:pt idx="35">
                  <c:v>6.7365970611572266</c:v>
                </c:pt>
                <c:pt idx="37">
                  <c:v>27.988029479980469</c:v>
                </c:pt>
                <c:pt idx="38">
                  <c:v>20.969476699829102</c:v>
                </c:pt>
                <c:pt idx="39">
                  <c:v>16.139297485351562</c:v>
                </c:pt>
                <c:pt idx="40">
                  <c:v>15.87568187713623</c:v>
                </c:pt>
                <c:pt idx="41">
                  <c:v>15.879499435424805</c:v>
                </c:pt>
                <c:pt idx="42">
                  <c:v>11.559675216674805</c:v>
                </c:pt>
                <c:pt idx="43">
                  <c:v>8.6209068298339844</c:v>
                </c:pt>
                <c:pt idx="44">
                  <c:v>9.0454177856445313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15936"/>
        <c:axId val="148763008"/>
      </c:lineChart>
      <c:catAx>
        <c:axId val="14861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63008"/>
        <c:crosses val="autoZero"/>
        <c:auto val="1"/>
        <c:lblAlgn val="ctr"/>
        <c:lblOffset val="0"/>
        <c:tickLblSkip val="1"/>
        <c:noMultiLvlLbl val="0"/>
      </c:catAx>
      <c:valAx>
        <c:axId val="148763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615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4516637033274069E-2"/>
          <c:y val="2.9944109927435542E-2"/>
          <c:w val="0.94057929049191435"/>
          <c:h val="0.11229025783541763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11</xdr:col>
      <xdr:colOff>38100</xdr:colOff>
      <xdr:row>17</xdr:row>
      <xdr:rowOff>0</xdr:rowOff>
    </xdr:to>
    <xdr:graphicFrame macro="">
      <xdr:nvGraphicFramePr>
        <xdr:cNvPr id="818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opLeftCell="A7" workbookViewId="0">
      <selection activeCell="B5" sqref="B5:H36"/>
    </sheetView>
  </sheetViews>
  <sheetFormatPr defaultRowHeight="12.75" x14ac:dyDescent="0.2"/>
  <cols>
    <col min="1" max="1" width="2" customWidth="1"/>
    <col min="2" max="2" width="15.33203125" customWidth="1"/>
    <col min="10" max="10" width="13.1640625" customWidth="1"/>
  </cols>
  <sheetData>
    <row r="1" spans="2:16" x14ac:dyDescent="0.2">
      <c r="B1" s="5" t="s">
        <v>31</v>
      </c>
    </row>
    <row r="2" spans="2:16" x14ac:dyDescent="0.2">
      <c r="B2" s="5" t="s">
        <v>42</v>
      </c>
      <c r="J2" s="6" t="s">
        <v>32</v>
      </c>
    </row>
    <row r="3" spans="2:16" x14ac:dyDescent="0.2">
      <c r="B3" s="5" t="s">
        <v>33</v>
      </c>
    </row>
    <row r="5" spans="2:16" x14ac:dyDescent="0.2">
      <c r="B5" s="8" t="s">
        <v>34</v>
      </c>
      <c r="C5" s="8">
        <v>0</v>
      </c>
      <c r="D5" s="8">
        <v>0.5</v>
      </c>
      <c r="E5" s="8">
        <v>0.8</v>
      </c>
      <c r="F5" s="8">
        <v>1</v>
      </c>
      <c r="G5" s="8">
        <v>1.5</v>
      </c>
      <c r="H5" s="8">
        <v>2</v>
      </c>
      <c r="J5" s="8" t="s">
        <v>34</v>
      </c>
      <c r="K5" s="8">
        <v>0</v>
      </c>
      <c r="L5" s="8">
        <v>0.5</v>
      </c>
      <c r="M5" s="8">
        <v>0.8</v>
      </c>
      <c r="N5" s="8">
        <v>1</v>
      </c>
      <c r="O5" s="8">
        <v>1.5</v>
      </c>
      <c r="P5">
        <v>2</v>
      </c>
    </row>
    <row r="6" spans="2:16" x14ac:dyDescent="0.2">
      <c r="B6" s="8"/>
      <c r="C6" s="8"/>
      <c r="D6" s="8"/>
      <c r="E6" s="8"/>
      <c r="F6" s="8"/>
      <c r="G6" s="8"/>
      <c r="H6" s="8"/>
      <c r="J6" s="8"/>
      <c r="K6" s="8"/>
      <c r="L6" s="8"/>
      <c r="M6" s="8"/>
      <c r="N6" s="8"/>
      <c r="O6" s="8"/>
    </row>
    <row r="7" spans="2:16" x14ac:dyDescent="0.2">
      <c r="B7" s="8" t="s">
        <v>0</v>
      </c>
      <c r="C7" s="8">
        <v>7.7</v>
      </c>
      <c r="D7" s="8">
        <v>11.7</v>
      </c>
      <c r="E7" s="8">
        <v>8.5</v>
      </c>
      <c r="F7" s="8">
        <v>6.9</v>
      </c>
      <c r="G7" s="8">
        <v>5.3</v>
      </c>
      <c r="H7" s="8">
        <v>4.5</v>
      </c>
      <c r="J7" s="8" t="s">
        <v>0</v>
      </c>
      <c r="K7" s="8">
        <v>9</v>
      </c>
      <c r="L7" s="8">
        <v>13.7</v>
      </c>
      <c r="M7" s="8">
        <v>9.9</v>
      </c>
      <c r="N7" s="8">
        <v>8.1</v>
      </c>
      <c r="O7" s="8">
        <v>6.2</v>
      </c>
      <c r="P7">
        <v>5.2</v>
      </c>
    </row>
    <row r="8" spans="2:16" x14ac:dyDescent="0.2">
      <c r="B8" s="8" t="s">
        <v>1</v>
      </c>
      <c r="C8" s="8">
        <v>12</v>
      </c>
      <c r="D8" s="8">
        <v>12.2</v>
      </c>
      <c r="E8" s="8">
        <v>12.2</v>
      </c>
      <c r="F8" s="8">
        <v>11.6</v>
      </c>
      <c r="G8" s="8">
        <v>10.5</v>
      </c>
      <c r="H8" s="8">
        <v>7.9</v>
      </c>
      <c r="J8" s="8" t="s">
        <v>1</v>
      </c>
      <c r="K8" s="8">
        <v>13.9</v>
      </c>
      <c r="L8" s="8">
        <v>14.2</v>
      </c>
      <c r="M8" s="8">
        <v>14.2</v>
      </c>
      <c r="N8" s="8">
        <v>13.5</v>
      </c>
      <c r="O8" s="8">
        <v>12.1</v>
      </c>
      <c r="P8">
        <v>9.1</v>
      </c>
    </row>
    <row r="9" spans="2:16" x14ac:dyDescent="0.2">
      <c r="B9" s="8" t="s">
        <v>2</v>
      </c>
      <c r="C9" s="8">
        <v>6.5</v>
      </c>
      <c r="D9" s="8">
        <v>8.9</v>
      </c>
      <c r="E9" s="8">
        <v>6.6</v>
      </c>
      <c r="F9" s="8">
        <v>6.4</v>
      </c>
      <c r="G9" s="8">
        <v>5</v>
      </c>
      <c r="H9" s="8">
        <v>3.7</v>
      </c>
      <c r="J9" s="8" t="s">
        <v>2</v>
      </c>
      <c r="K9" s="8">
        <v>7.5</v>
      </c>
      <c r="L9" s="8">
        <v>10.3</v>
      </c>
      <c r="M9" s="8">
        <v>7.6</v>
      </c>
      <c r="N9" s="8">
        <v>7.5</v>
      </c>
      <c r="O9" s="8">
        <v>5.8</v>
      </c>
      <c r="P9">
        <v>4.3</v>
      </c>
    </row>
    <row r="10" spans="2:16" x14ac:dyDescent="0.2">
      <c r="B10" s="8" t="s">
        <v>3</v>
      </c>
      <c r="C10" s="8">
        <v>7.7</v>
      </c>
      <c r="D10" s="8">
        <v>11.7</v>
      </c>
      <c r="E10" s="8">
        <v>8.4</v>
      </c>
      <c r="F10" s="8">
        <v>6.8</v>
      </c>
      <c r="G10" s="8">
        <v>4.5</v>
      </c>
      <c r="H10" s="8">
        <v>3.4</v>
      </c>
      <c r="J10" s="8" t="s">
        <v>3</v>
      </c>
      <c r="K10" s="8">
        <v>8.9</v>
      </c>
      <c r="L10" s="8">
        <v>13.6</v>
      </c>
      <c r="M10" s="8">
        <v>9.8000000000000007</v>
      </c>
      <c r="N10" s="8">
        <v>7.9</v>
      </c>
      <c r="O10" s="8">
        <v>5.3</v>
      </c>
      <c r="P10">
        <v>4</v>
      </c>
    </row>
    <row r="11" spans="2:16" x14ac:dyDescent="0.2">
      <c r="B11" s="8" t="s">
        <v>4</v>
      </c>
      <c r="C11" s="8">
        <v>8.4</v>
      </c>
      <c r="D11" s="8">
        <v>12.1</v>
      </c>
      <c r="E11" s="8">
        <v>9.1</v>
      </c>
      <c r="F11" s="8">
        <v>7.6</v>
      </c>
      <c r="G11" s="8">
        <v>5.6</v>
      </c>
      <c r="H11" s="8">
        <v>4.4000000000000004</v>
      </c>
      <c r="J11" s="8" t="s">
        <v>4</v>
      </c>
      <c r="K11" s="8">
        <v>9.9</v>
      </c>
      <c r="L11" s="8">
        <v>14.3</v>
      </c>
      <c r="M11" s="8">
        <v>10.8</v>
      </c>
      <c r="N11" s="8">
        <v>9</v>
      </c>
      <c r="O11" s="8">
        <v>6.6</v>
      </c>
      <c r="P11">
        <v>5.2</v>
      </c>
    </row>
    <row r="12" spans="2:16" x14ac:dyDescent="0.2">
      <c r="B12" s="8" t="s">
        <v>5</v>
      </c>
      <c r="C12" s="8">
        <v>12.8</v>
      </c>
      <c r="D12" s="8">
        <v>18.5</v>
      </c>
      <c r="E12" s="8">
        <v>13.9</v>
      </c>
      <c r="F12" s="8">
        <v>11.6</v>
      </c>
      <c r="G12" s="8">
        <v>9.6</v>
      </c>
      <c r="H12" s="8">
        <v>9</v>
      </c>
      <c r="J12" s="8" t="s">
        <v>5</v>
      </c>
      <c r="K12" s="8">
        <v>14.7</v>
      </c>
      <c r="L12" s="8">
        <v>21.3</v>
      </c>
      <c r="M12" s="8">
        <v>16</v>
      </c>
      <c r="N12" s="8">
        <v>13.3</v>
      </c>
      <c r="O12" s="8">
        <v>11</v>
      </c>
      <c r="P12">
        <v>10.3</v>
      </c>
    </row>
    <row r="13" spans="2:16" x14ac:dyDescent="0.2">
      <c r="B13" s="8" t="s">
        <v>6</v>
      </c>
      <c r="C13" s="8">
        <v>8.8000000000000007</v>
      </c>
      <c r="D13" s="8">
        <v>10.4</v>
      </c>
      <c r="E13" s="8">
        <v>8.8000000000000007</v>
      </c>
      <c r="F13" s="8">
        <v>8.8000000000000007</v>
      </c>
      <c r="G13" s="8">
        <v>8.8000000000000007</v>
      </c>
      <c r="H13" s="8">
        <v>8.8000000000000007</v>
      </c>
      <c r="J13" s="8" t="s">
        <v>6</v>
      </c>
      <c r="K13" s="8">
        <v>10.5</v>
      </c>
      <c r="L13" s="8">
        <v>12.3</v>
      </c>
      <c r="M13" s="8">
        <v>10.5</v>
      </c>
      <c r="N13" s="8">
        <v>10.5</v>
      </c>
      <c r="O13" s="8">
        <v>10.5</v>
      </c>
      <c r="P13">
        <v>10.5</v>
      </c>
    </row>
    <row r="14" spans="2:16" x14ac:dyDescent="0.2">
      <c r="B14" s="8" t="s">
        <v>7</v>
      </c>
      <c r="C14" s="8">
        <v>9.3000000000000007</v>
      </c>
      <c r="D14" s="8">
        <v>10.8</v>
      </c>
      <c r="E14" s="8">
        <v>9.3000000000000007</v>
      </c>
      <c r="F14" s="8">
        <v>9.3000000000000007</v>
      </c>
      <c r="G14" s="8">
        <v>8.5</v>
      </c>
      <c r="H14" s="8">
        <v>8</v>
      </c>
      <c r="J14" s="8" t="s">
        <v>7</v>
      </c>
      <c r="K14" s="8">
        <v>10.8</v>
      </c>
      <c r="L14" s="8">
        <v>12.5</v>
      </c>
      <c r="M14" s="8">
        <v>10.8</v>
      </c>
      <c r="N14" s="8">
        <v>10.8</v>
      </c>
      <c r="O14" s="8">
        <v>9.8000000000000007</v>
      </c>
      <c r="P14">
        <v>9.3000000000000007</v>
      </c>
    </row>
    <row r="15" spans="2:16" x14ac:dyDescent="0.2">
      <c r="B15" s="8" t="s">
        <v>8</v>
      </c>
      <c r="C15" s="8">
        <v>7.2</v>
      </c>
      <c r="D15" s="8">
        <v>7.2</v>
      </c>
      <c r="E15" s="8">
        <v>7.2</v>
      </c>
      <c r="F15" s="8">
        <v>7.2</v>
      </c>
      <c r="G15" s="8">
        <v>7.1</v>
      </c>
      <c r="H15" s="8">
        <v>5.3</v>
      </c>
      <c r="J15" s="8" t="s">
        <v>8</v>
      </c>
      <c r="K15" s="8">
        <v>8.5</v>
      </c>
      <c r="L15" s="8">
        <v>8.5</v>
      </c>
      <c r="M15" s="8">
        <v>8.5</v>
      </c>
      <c r="N15" s="8">
        <v>8.5</v>
      </c>
      <c r="O15" s="8">
        <v>8.4</v>
      </c>
      <c r="P15">
        <v>6.3</v>
      </c>
    </row>
    <row r="16" spans="2:16" x14ac:dyDescent="0.2">
      <c r="B16" s="8" t="s">
        <v>9</v>
      </c>
      <c r="C16" s="8">
        <v>14.3</v>
      </c>
      <c r="D16" s="8">
        <v>14.3</v>
      </c>
      <c r="E16" s="8">
        <v>14.3</v>
      </c>
      <c r="F16" s="8">
        <v>14.3</v>
      </c>
      <c r="G16" s="8">
        <v>14.3</v>
      </c>
      <c r="H16" s="8">
        <v>14.3</v>
      </c>
      <c r="J16" s="8" t="s">
        <v>9</v>
      </c>
      <c r="K16" s="8">
        <v>16.600000000000001</v>
      </c>
      <c r="L16" s="8">
        <v>16.600000000000001</v>
      </c>
      <c r="M16" s="8">
        <v>16.600000000000001</v>
      </c>
      <c r="N16" s="8">
        <v>16.600000000000001</v>
      </c>
      <c r="O16" s="8">
        <v>16.600000000000001</v>
      </c>
      <c r="P16">
        <v>16.600000000000001</v>
      </c>
    </row>
    <row r="17" spans="2:16" x14ac:dyDescent="0.2">
      <c r="B17" s="8" t="s">
        <v>10</v>
      </c>
      <c r="C17" s="8">
        <v>12.4</v>
      </c>
      <c r="D17" s="8">
        <v>12.4</v>
      </c>
      <c r="E17" s="8">
        <v>12.4</v>
      </c>
      <c r="F17" s="8">
        <v>12.4</v>
      </c>
      <c r="G17" s="8">
        <v>12.4</v>
      </c>
      <c r="H17" s="8">
        <v>12.4</v>
      </c>
      <c r="J17" s="8" t="s">
        <v>10</v>
      </c>
      <c r="K17" s="8">
        <v>15.4</v>
      </c>
      <c r="L17" s="8">
        <v>15.4</v>
      </c>
      <c r="M17" s="8">
        <v>15.4</v>
      </c>
      <c r="N17" s="8">
        <v>15.4</v>
      </c>
      <c r="O17" s="8">
        <v>15.4</v>
      </c>
      <c r="P17">
        <v>15.4</v>
      </c>
    </row>
    <row r="18" spans="2:16" x14ac:dyDescent="0.2">
      <c r="B18" s="8" t="s">
        <v>11</v>
      </c>
      <c r="C18" s="8">
        <v>14</v>
      </c>
      <c r="D18" s="8">
        <v>17</v>
      </c>
      <c r="E18" s="8">
        <v>14.2</v>
      </c>
      <c r="F18" s="8">
        <v>13.7</v>
      </c>
      <c r="G18" s="8">
        <v>13.2</v>
      </c>
      <c r="H18" s="8">
        <v>12.9</v>
      </c>
      <c r="J18" s="8" t="s">
        <v>11</v>
      </c>
      <c r="K18" s="8">
        <v>15.7</v>
      </c>
      <c r="L18" s="8">
        <v>19.100000000000001</v>
      </c>
      <c r="M18" s="8">
        <v>15.9</v>
      </c>
      <c r="N18" s="8">
        <v>15.4</v>
      </c>
      <c r="O18" s="8">
        <v>14.8</v>
      </c>
      <c r="P18">
        <v>14.5</v>
      </c>
    </row>
    <row r="19" spans="2:16" x14ac:dyDescent="0.2">
      <c r="B19" s="8" t="s">
        <v>12</v>
      </c>
      <c r="C19" s="8">
        <v>7.1</v>
      </c>
      <c r="D19" s="8">
        <v>12.1</v>
      </c>
      <c r="E19" s="8">
        <v>8.1</v>
      </c>
      <c r="F19" s="8">
        <v>6.1</v>
      </c>
      <c r="G19" s="8">
        <v>4</v>
      </c>
      <c r="H19" s="8">
        <v>3</v>
      </c>
      <c r="J19" s="8" t="s">
        <v>12</v>
      </c>
      <c r="K19" s="8">
        <v>8.4</v>
      </c>
      <c r="L19" s="8">
        <v>14.5</v>
      </c>
      <c r="M19" s="8">
        <v>9.6</v>
      </c>
      <c r="N19" s="8">
        <v>7.2</v>
      </c>
      <c r="O19" s="8">
        <v>4.8</v>
      </c>
      <c r="P19">
        <v>3.6</v>
      </c>
    </row>
    <row r="20" spans="2:16" x14ac:dyDescent="0.2">
      <c r="B20" s="8" t="s">
        <v>13</v>
      </c>
      <c r="C20" s="8">
        <v>10</v>
      </c>
      <c r="D20" s="8">
        <v>10</v>
      </c>
      <c r="E20" s="8">
        <v>10</v>
      </c>
      <c r="F20" s="8">
        <v>10</v>
      </c>
      <c r="G20" s="8">
        <v>9.9</v>
      </c>
      <c r="H20" s="8">
        <v>9.8000000000000007</v>
      </c>
      <c r="J20" s="8" t="s">
        <v>13</v>
      </c>
      <c r="K20" s="8">
        <v>10.7</v>
      </c>
      <c r="L20" s="8">
        <v>10.7</v>
      </c>
      <c r="M20" s="8">
        <v>10.7</v>
      </c>
      <c r="N20" s="8">
        <v>10.7</v>
      </c>
      <c r="O20" s="8">
        <v>10.7</v>
      </c>
      <c r="P20">
        <v>10.6</v>
      </c>
    </row>
    <row r="21" spans="2:16" x14ac:dyDescent="0.2">
      <c r="B21" s="8" t="s">
        <v>14</v>
      </c>
      <c r="C21" s="8">
        <v>5.9</v>
      </c>
      <c r="D21" s="8">
        <v>7.8</v>
      </c>
      <c r="E21" s="8">
        <v>6.3</v>
      </c>
      <c r="F21" s="8">
        <v>5.6</v>
      </c>
      <c r="G21" s="8">
        <v>4.9000000000000004</v>
      </c>
      <c r="H21" s="8">
        <v>4.4000000000000004</v>
      </c>
      <c r="J21" s="8" t="s">
        <v>14</v>
      </c>
      <c r="K21" s="8">
        <v>6.7</v>
      </c>
      <c r="L21" s="8">
        <v>8.8000000000000007</v>
      </c>
      <c r="M21" s="8">
        <v>7.1</v>
      </c>
      <c r="N21" s="8">
        <v>6.3</v>
      </c>
      <c r="O21" s="8">
        <v>5.5</v>
      </c>
      <c r="P21">
        <v>5</v>
      </c>
    </row>
    <row r="22" spans="2:16" x14ac:dyDescent="0.2">
      <c r="B22" s="8" t="s">
        <v>15</v>
      </c>
      <c r="C22" s="8">
        <v>6.3</v>
      </c>
      <c r="D22" s="8">
        <v>8.9</v>
      </c>
      <c r="E22" s="8">
        <v>6.9</v>
      </c>
      <c r="F22" s="8">
        <v>5.9</v>
      </c>
      <c r="G22" s="8">
        <v>4.7</v>
      </c>
      <c r="H22" s="8">
        <v>3.5</v>
      </c>
      <c r="J22" s="8" t="s">
        <v>15</v>
      </c>
      <c r="K22" s="8">
        <v>7.5</v>
      </c>
      <c r="L22" s="8">
        <v>10.7</v>
      </c>
      <c r="M22" s="8">
        <v>8.1999999999999993</v>
      </c>
      <c r="N22" s="8">
        <v>7</v>
      </c>
      <c r="O22" s="8">
        <v>5.6</v>
      </c>
      <c r="P22">
        <v>4.2</v>
      </c>
    </row>
    <row r="23" spans="2:16" x14ac:dyDescent="0.2">
      <c r="B23" s="8" t="s">
        <v>16</v>
      </c>
      <c r="C23" s="8">
        <v>19.7</v>
      </c>
      <c r="D23" s="8">
        <v>21.7</v>
      </c>
      <c r="E23" s="8">
        <v>20</v>
      </c>
      <c r="F23" s="8">
        <v>19.2</v>
      </c>
      <c r="G23" s="8">
        <v>18.399999999999999</v>
      </c>
      <c r="H23" s="8">
        <v>18</v>
      </c>
      <c r="J23" s="8" t="s">
        <v>16</v>
      </c>
      <c r="K23" s="8">
        <v>24</v>
      </c>
      <c r="L23" s="8">
        <v>26.5</v>
      </c>
      <c r="M23" s="8">
        <v>24.5</v>
      </c>
      <c r="N23" s="8">
        <v>23.5</v>
      </c>
      <c r="O23" s="8">
        <v>22.5</v>
      </c>
      <c r="P23">
        <v>22</v>
      </c>
    </row>
    <row r="24" spans="2:16" x14ac:dyDescent="0.2">
      <c r="B24" s="8" t="s">
        <v>17</v>
      </c>
      <c r="C24" s="8">
        <v>4.9000000000000004</v>
      </c>
      <c r="D24" s="8">
        <v>7.3</v>
      </c>
      <c r="E24" s="8">
        <v>5</v>
      </c>
      <c r="F24" s="8">
        <v>4.8</v>
      </c>
      <c r="G24" s="8">
        <v>4.5999999999999996</v>
      </c>
      <c r="H24" s="8">
        <v>4.5</v>
      </c>
      <c r="J24" s="8" t="s">
        <v>17</v>
      </c>
      <c r="K24" s="8">
        <v>5.2</v>
      </c>
      <c r="L24" s="8">
        <v>8.9</v>
      </c>
      <c r="M24" s="8">
        <v>5.9</v>
      </c>
      <c r="N24" s="8">
        <v>4.8</v>
      </c>
      <c r="O24" s="8">
        <v>4.5999999999999996</v>
      </c>
      <c r="P24">
        <v>4.5</v>
      </c>
    </row>
    <row r="25" spans="2:16" x14ac:dyDescent="0.2">
      <c r="B25" s="8" t="s">
        <v>18</v>
      </c>
      <c r="C25" s="8">
        <v>16.399999999999999</v>
      </c>
      <c r="D25" s="8">
        <v>17.2</v>
      </c>
      <c r="E25" s="8">
        <v>16.600000000000001</v>
      </c>
      <c r="F25" s="8">
        <v>16.3</v>
      </c>
      <c r="G25" s="8">
        <v>16</v>
      </c>
      <c r="H25" s="8">
        <v>15.8</v>
      </c>
      <c r="J25" s="8" t="s">
        <v>18</v>
      </c>
      <c r="K25" s="8">
        <v>19.2</v>
      </c>
      <c r="L25" s="8">
        <v>20.100000000000001</v>
      </c>
      <c r="M25" s="8">
        <v>19.399999999999999</v>
      </c>
      <c r="N25" s="8">
        <v>19.100000000000001</v>
      </c>
      <c r="O25" s="8">
        <v>18.7</v>
      </c>
      <c r="P25">
        <v>18.5</v>
      </c>
    </row>
    <row r="26" spans="2:16" x14ac:dyDescent="0.2">
      <c r="B26" s="8" t="s">
        <v>19</v>
      </c>
      <c r="C26" s="8">
        <v>8.4</v>
      </c>
      <c r="D26" s="8">
        <v>14.3</v>
      </c>
      <c r="E26" s="8">
        <v>9.6</v>
      </c>
      <c r="F26" s="8">
        <v>7.2</v>
      </c>
      <c r="G26" s="8">
        <v>4.8</v>
      </c>
      <c r="H26" s="8">
        <v>3.6</v>
      </c>
      <c r="J26" s="8" t="s">
        <v>19</v>
      </c>
      <c r="K26" s="8">
        <v>9.9</v>
      </c>
      <c r="L26" s="8">
        <v>16.8</v>
      </c>
      <c r="M26" s="8">
        <v>11.2</v>
      </c>
      <c r="N26" s="8">
        <v>8.4</v>
      </c>
      <c r="O26" s="8">
        <v>5.6</v>
      </c>
      <c r="P26">
        <v>4.2</v>
      </c>
    </row>
    <row r="27" spans="2:16" x14ac:dyDescent="0.2">
      <c r="B27" s="8" t="s">
        <v>20</v>
      </c>
      <c r="C27" s="8">
        <v>10.3</v>
      </c>
      <c r="D27" s="8">
        <v>11.4</v>
      </c>
      <c r="E27" s="8">
        <v>10.5</v>
      </c>
      <c r="F27" s="8">
        <v>10.199999999999999</v>
      </c>
      <c r="G27" s="8">
        <v>8.5</v>
      </c>
      <c r="H27" s="8">
        <v>7.2</v>
      </c>
      <c r="J27" s="8" t="s">
        <v>20</v>
      </c>
      <c r="K27" s="8">
        <v>12</v>
      </c>
      <c r="L27" s="8">
        <v>13.4</v>
      </c>
      <c r="M27" s="8">
        <v>12.3</v>
      </c>
      <c r="N27" s="8">
        <v>11.9</v>
      </c>
      <c r="O27" s="8">
        <v>9.9</v>
      </c>
      <c r="P27">
        <v>8.4</v>
      </c>
    </row>
    <row r="28" spans="2:16" x14ac:dyDescent="0.2">
      <c r="B28" s="8" t="s">
        <v>21</v>
      </c>
      <c r="C28" s="8">
        <v>8.4</v>
      </c>
      <c r="D28" s="8">
        <v>8.4</v>
      </c>
      <c r="E28" s="8">
        <v>8.4</v>
      </c>
      <c r="F28" s="8">
        <v>8.4</v>
      </c>
      <c r="G28" s="8">
        <v>8.4</v>
      </c>
      <c r="H28" s="8">
        <v>8.4</v>
      </c>
      <c r="J28" s="8" t="s">
        <v>21</v>
      </c>
      <c r="K28" s="8">
        <v>8.6</v>
      </c>
      <c r="L28" s="8">
        <v>9.5</v>
      </c>
      <c r="M28" s="8">
        <v>8.6</v>
      </c>
      <c r="N28" s="8">
        <v>8.6</v>
      </c>
      <c r="O28" s="8">
        <v>8.6</v>
      </c>
      <c r="P28">
        <v>8.6</v>
      </c>
    </row>
    <row r="29" spans="2:16" x14ac:dyDescent="0.2">
      <c r="B29" s="8" t="s">
        <v>22</v>
      </c>
      <c r="C29" s="8">
        <v>8.1</v>
      </c>
      <c r="D29" s="8">
        <v>8</v>
      </c>
      <c r="E29" s="8">
        <v>7.9</v>
      </c>
      <c r="F29" s="8">
        <v>8.1</v>
      </c>
      <c r="G29" s="8">
        <v>8</v>
      </c>
      <c r="H29" s="8">
        <v>7.9</v>
      </c>
      <c r="J29" s="8" t="s">
        <v>22</v>
      </c>
      <c r="K29" s="8">
        <v>9.5</v>
      </c>
      <c r="L29" s="8">
        <v>9.3000000000000007</v>
      </c>
      <c r="M29" s="8">
        <v>9.1999999999999993</v>
      </c>
      <c r="N29" s="8">
        <v>9.5</v>
      </c>
      <c r="O29" s="8">
        <v>9.3000000000000007</v>
      </c>
      <c r="P29">
        <v>9.1999999999999993</v>
      </c>
    </row>
    <row r="30" spans="2:16" x14ac:dyDescent="0.2">
      <c r="B30" s="8" t="s">
        <v>23</v>
      </c>
      <c r="C30" s="8">
        <v>8.8000000000000007</v>
      </c>
      <c r="D30" s="8">
        <v>8.8000000000000007</v>
      </c>
      <c r="E30" s="8">
        <v>8.8000000000000007</v>
      </c>
      <c r="F30" s="8">
        <v>8.8000000000000007</v>
      </c>
      <c r="G30" s="8">
        <v>8.8000000000000007</v>
      </c>
      <c r="H30" s="8">
        <v>8.8000000000000007</v>
      </c>
      <c r="J30" s="8" t="s">
        <v>23</v>
      </c>
      <c r="K30" s="8">
        <v>10.6</v>
      </c>
      <c r="L30" s="8">
        <v>10.6</v>
      </c>
      <c r="M30" s="8">
        <v>10.6</v>
      </c>
      <c r="N30" s="8">
        <v>10.6</v>
      </c>
      <c r="O30" s="8">
        <v>10.6</v>
      </c>
      <c r="P30">
        <v>10.6</v>
      </c>
    </row>
    <row r="31" spans="2:16" x14ac:dyDescent="0.2">
      <c r="B31" s="8" t="s">
        <v>24</v>
      </c>
      <c r="C31" s="8">
        <v>12.2</v>
      </c>
      <c r="D31" s="8">
        <v>12.2</v>
      </c>
      <c r="E31" s="8">
        <v>12.2</v>
      </c>
      <c r="F31" s="8">
        <v>12.2</v>
      </c>
      <c r="G31" s="8">
        <v>12.2</v>
      </c>
      <c r="H31" s="8">
        <v>10</v>
      </c>
      <c r="J31" s="8" t="s">
        <v>24</v>
      </c>
      <c r="K31" s="8">
        <v>14.3</v>
      </c>
      <c r="L31" s="8">
        <v>14.3</v>
      </c>
      <c r="M31" s="8">
        <v>14.3</v>
      </c>
      <c r="N31" s="8">
        <v>14.3</v>
      </c>
      <c r="O31" s="8">
        <v>14.3</v>
      </c>
      <c r="P31">
        <v>11.7</v>
      </c>
    </row>
    <row r="32" spans="2:16" x14ac:dyDescent="0.2">
      <c r="B32" s="8" t="s">
        <v>25</v>
      </c>
      <c r="C32" s="8">
        <v>9.9</v>
      </c>
      <c r="D32" s="8">
        <v>12.2</v>
      </c>
      <c r="E32" s="8">
        <v>10.3</v>
      </c>
      <c r="F32" s="8">
        <v>9.9</v>
      </c>
      <c r="G32" s="8">
        <v>12</v>
      </c>
      <c r="H32" s="8">
        <v>12.9</v>
      </c>
      <c r="J32" s="8" t="s">
        <v>25</v>
      </c>
      <c r="K32" s="8">
        <v>11.3</v>
      </c>
      <c r="L32" s="8">
        <v>14</v>
      </c>
      <c r="M32" s="8">
        <v>11.8</v>
      </c>
      <c r="N32" s="8">
        <v>11.3</v>
      </c>
      <c r="O32" s="8">
        <v>13.7</v>
      </c>
      <c r="P32">
        <v>14.7</v>
      </c>
    </row>
    <row r="33" spans="2:16" x14ac:dyDescent="0.2">
      <c r="B33" s="8" t="s">
        <v>26</v>
      </c>
      <c r="C33" s="8">
        <v>10.5</v>
      </c>
      <c r="D33" s="8">
        <v>10.7</v>
      </c>
      <c r="E33" s="8">
        <v>10.5</v>
      </c>
      <c r="F33" s="8">
        <v>9.8000000000000007</v>
      </c>
      <c r="G33" s="8">
        <v>6.8</v>
      </c>
      <c r="H33" s="8">
        <v>5.0999999999999996</v>
      </c>
      <c r="J33" s="8" t="s">
        <v>26</v>
      </c>
      <c r="K33" s="8">
        <v>12.8</v>
      </c>
      <c r="L33" s="8">
        <v>13.1</v>
      </c>
      <c r="M33" s="8">
        <v>12.9</v>
      </c>
      <c r="N33" s="8">
        <v>12</v>
      </c>
      <c r="O33" s="8">
        <v>8.3000000000000007</v>
      </c>
      <c r="P33">
        <v>6.2</v>
      </c>
    </row>
    <row r="34" spans="2:16" x14ac:dyDescent="0.2">
      <c r="B34" s="8" t="s">
        <v>27</v>
      </c>
      <c r="C34" s="8">
        <v>11</v>
      </c>
      <c r="D34" s="8">
        <v>11</v>
      </c>
      <c r="E34" s="8">
        <v>11</v>
      </c>
      <c r="F34" s="8">
        <v>11</v>
      </c>
      <c r="G34" s="8">
        <v>11</v>
      </c>
      <c r="H34" s="8">
        <v>11</v>
      </c>
      <c r="J34" s="8" t="s">
        <v>27</v>
      </c>
      <c r="K34" s="8">
        <v>12.9</v>
      </c>
      <c r="L34" s="8">
        <v>12.9</v>
      </c>
      <c r="M34" s="8">
        <v>12.9</v>
      </c>
      <c r="N34" s="8">
        <v>12.9</v>
      </c>
      <c r="O34" s="8">
        <v>12.9</v>
      </c>
      <c r="P34">
        <v>12.9</v>
      </c>
    </row>
    <row r="35" spans="2:16" x14ac:dyDescent="0.2">
      <c r="B35" s="8" t="s">
        <v>28</v>
      </c>
      <c r="C35" s="8">
        <v>4.5</v>
      </c>
      <c r="D35" s="8">
        <v>6.8</v>
      </c>
      <c r="E35" s="8">
        <v>4.9000000000000004</v>
      </c>
      <c r="F35" s="8">
        <v>4.0999999999999996</v>
      </c>
      <c r="G35" s="8">
        <v>2.9</v>
      </c>
      <c r="H35" s="8">
        <v>2.1</v>
      </c>
      <c r="J35" s="8" t="s">
        <v>28</v>
      </c>
      <c r="K35" s="8">
        <v>5.2</v>
      </c>
      <c r="L35" s="8">
        <v>7.8</v>
      </c>
      <c r="M35" s="8">
        <v>5.6</v>
      </c>
      <c r="N35" s="8">
        <v>4.7</v>
      </c>
      <c r="O35" s="8">
        <v>3.3</v>
      </c>
      <c r="P35">
        <v>2.5</v>
      </c>
    </row>
    <row r="36" spans="2:16" x14ac:dyDescent="0.2">
      <c r="B36" s="8" t="s">
        <v>29</v>
      </c>
      <c r="C36" s="8">
        <v>5.8</v>
      </c>
      <c r="D36" s="8">
        <v>7.2</v>
      </c>
      <c r="E36" s="8">
        <v>6.1</v>
      </c>
      <c r="F36" s="8">
        <v>5.5</v>
      </c>
      <c r="G36" s="8">
        <v>4.9000000000000004</v>
      </c>
      <c r="H36" s="8">
        <v>4.0999999999999996</v>
      </c>
      <c r="J36" s="8" t="s">
        <v>29</v>
      </c>
      <c r="K36" s="8">
        <v>6.8</v>
      </c>
      <c r="L36" s="8">
        <v>8.3000000000000007</v>
      </c>
      <c r="M36" s="8">
        <v>7.1</v>
      </c>
      <c r="N36" s="8">
        <v>6.4</v>
      </c>
      <c r="O36" s="8">
        <v>5.7</v>
      </c>
      <c r="P36">
        <v>4.8</v>
      </c>
    </row>
    <row r="37" spans="2:16" x14ac:dyDescent="0.2">
      <c r="B37" s="8"/>
      <c r="C37" s="8"/>
      <c r="D37" s="8"/>
      <c r="E37" s="8"/>
      <c r="F37" s="8"/>
      <c r="G37" s="8"/>
      <c r="H37" s="8"/>
      <c r="J37" s="8"/>
      <c r="K37" s="8"/>
      <c r="L37" s="8"/>
      <c r="M37" s="8"/>
      <c r="N37" s="8"/>
      <c r="O37" s="8"/>
    </row>
    <row r="38" spans="2:16" x14ac:dyDescent="0.2">
      <c r="B38" s="8" t="s">
        <v>30</v>
      </c>
      <c r="C38" s="9">
        <f t="shared" ref="C38:H38" si="0">AVERAGE(C7:C36)</f>
        <v>9.6433333333333344</v>
      </c>
      <c r="D38" s="9">
        <f t="shared" si="0"/>
        <v>11.439999999999998</v>
      </c>
      <c r="E38" s="9">
        <f t="shared" si="0"/>
        <v>9.9333333333333336</v>
      </c>
      <c r="F38" s="9">
        <f t="shared" si="0"/>
        <v>9.3233333333333324</v>
      </c>
      <c r="G38" s="9">
        <f t="shared" si="0"/>
        <v>8.5200000000000014</v>
      </c>
      <c r="H38" s="9">
        <f t="shared" si="0"/>
        <v>7.8233333333333341</v>
      </c>
      <c r="J38" s="8" t="s">
        <v>30</v>
      </c>
      <c r="K38" s="8">
        <f t="shared" ref="K38:P38" si="1">AVERAGE(K7:K36)</f>
        <v>11.233333333333331</v>
      </c>
      <c r="L38" s="8">
        <f t="shared" si="1"/>
        <v>13.400000000000002</v>
      </c>
      <c r="M38" s="8">
        <f t="shared" si="1"/>
        <v>11.596666666666668</v>
      </c>
      <c r="N38" s="8">
        <f t="shared" si="1"/>
        <v>10.856666666666666</v>
      </c>
      <c r="O38" s="8">
        <f t="shared" si="1"/>
        <v>9.9033333333333324</v>
      </c>
      <c r="P38" s="1">
        <f t="shared" si="1"/>
        <v>9.096666666666664</v>
      </c>
    </row>
    <row r="39" spans="2:16" x14ac:dyDescent="0.2">
      <c r="B39" s="8"/>
      <c r="C39" s="8"/>
      <c r="D39" s="8"/>
      <c r="E39" s="8"/>
      <c r="F39" s="8"/>
      <c r="G39" s="8"/>
      <c r="H39" s="8"/>
    </row>
    <row r="40" spans="2:16" hidden="1" x14ac:dyDescent="0.2">
      <c r="B40" s="5" t="s">
        <v>35</v>
      </c>
      <c r="C40" s="1"/>
      <c r="D40" s="1"/>
      <c r="E40" s="1"/>
      <c r="F40" s="1"/>
      <c r="G40" s="1"/>
      <c r="H40" s="1"/>
    </row>
    <row r="41" spans="2:16" hidden="1" x14ac:dyDescent="0.2">
      <c r="B41" t="s">
        <v>13</v>
      </c>
      <c r="C41">
        <v>52.8</v>
      </c>
      <c r="D41">
        <v>52.8</v>
      </c>
      <c r="E41">
        <v>52.8</v>
      </c>
      <c r="F41">
        <v>52.8</v>
      </c>
      <c r="G41">
        <v>52.8</v>
      </c>
      <c r="H41">
        <v>52.8</v>
      </c>
      <c r="J41">
        <f t="shared" ref="J41:O41" si="2">C20-C41</f>
        <v>-42.8</v>
      </c>
      <c r="K41">
        <f t="shared" si="2"/>
        <v>-42.8</v>
      </c>
      <c r="L41">
        <f t="shared" si="2"/>
        <v>-42.8</v>
      </c>
      <c r="M41">
        <f t="shared" si="2"/>
        <v>-42.8</v>
      </c>
      <c r="N41">
        <f t="shared" si="2"/>
        <v>-42.9</v>
      </c>
      <c r="O41">
        <f t="shared" si="2"/>
        <v>-43</v>
      </c>
      <c r="P41">
        <f>C41/C20</f>
        <v>5.2799999999999994</v>
      </c>
    </row>
    <row r="42" spans="2:16" hidden="1" x14ac:dyDescent="0.2">
      <c r="B42" t="s">
        <v>17</v>
      </c>
      <c r="C42">
        <v>32.5</v>
      </c>
      <c r="D42">
        <v>55.3</v>
      </c>
      <c r="E42">
        <v>36.799999999999997</v>
      </c>
      <c r="F42">
        <v>29.9</v>
      </c>
      <c r="G42">
        <v>28.6</v>
      </c>
      <c r="H42">
        <v>28</v>
      </c>
      <c r="J42">
        <f t="shared" ref="J42:O42" si="3">C24-C42</f>
        <v>-27.6</v>
      </c>
      <c r="K42">
        <f t="shared" si="3"/>
        <v>-48</v>
      </c>
      <c r="L42">
        <f t="shared" si="3"/>
        <v>-31.799999999999997</v>
      </c>
      <c r="M42">
        <f t="shared" si="3"/>
        <v>-25.099999999999998</v>
      </c>
      <c r="N42">
        <f t="shared" si="3"/>
        <v>-24</v>
      </c>
      <c r="O42">
        <f t="shared" si="3"/>
        <v>-23.5</v>
      </c>
      <c r="P42">
        <f>F42/F24</f>
        <v>6.229166666666667</v>
      </c>
    </row>
    <row r="43" spans="2:16" hidden="1" x14ac:dyDescent="0.2">
      <c r="B43" t="s">
        <v>21</v>
      </c>
      <c r="C43">
        <v>44.5</v>
      </c>
      <c r="D43">
        <v>49</v>
      </c>
      <c r="E43">
        <v>44.5</v>
      </c>
      <c r="F43">
        <v>44.5</v>
      </c>
      <c r="G43">
        <v>44.5</v>
      </c>
      <c r="H43">
        <v>44.5</v>
      </c>
      <c r="J43">
        <f t="shared" ref="J43:O43" si="4">C28-C43</f>
        <v>-36.1</v>
      </c>
      <c r="K43">
        <f t="shared" si="4"/>
        <v>-40.6</v>
      </c>
      <c r="L43">
        <f t="shared" si="4"/>
        <v>-36.1</v>
      </c>
      <c r="M43">
        <f t="shared" si="4"/>
        <v>-36.1</v>
      </c>
      <c r="N43">
        <f t="shared" si="4"/>
        <v>-36.1</v>
      </c>
      <c r="O43">
        <f t="shared" si="4"/>
        <v>-36.1</v>
      </c>
    </row>
    <row r="44" spans="2:16" hidden="1" x14ac:dyDescent="0.2">
      <c r="B44" t="s">
        <v>26</v>
      </c>
      <c r="C44">
        <v>62.6</v>
      </c>
      <c r="D44">
        <v>62.8</v>
      </c>
      <c r="E44">
        <v>62.6</v>
      </c>
      <c r="F44">
        <v>59</v>
      </c>
      <c r="G44">
        <v>41</v>
      </c>
      <c r="H44">
        <v>30.7</v>
      </c>
      <c r="J44">
        <f t="shared" ref="J44:O44" si="5">C33-C44</f>
        <v>-52.1</v>
      </c>
      <c r="K44">
        <f t="shared" si="5"/>
        <v>-52.099999999999994</v>
      </c>
      <c r="L44">
        <f t="shared" si="5"/>
        <v>-52.1</v>
      </c>
      <c r="M44">
        <f t="shared" si="5"/>
        <v>-49.2</v>
      </c>
      <c r="N44">
        <f t="shared" si="5"/>
        <v>-34.200000000000003</v>
      </c>
      <c r="O44">
        <f t="shared" si="5"/>
        <v>-25.6</v>
      </c>
    </row>
    <row r="45" spans="2:16" x14ac:dyDescent="0.2">
      <c r="B45" s="5"/>
      <c r="C45" s="1"/>
      <c r="D45" s="1"/>
      <c r="E45" s="1"/>
      <c r="F45" s="1"/>
      <c r="G45" s="1"/>
      <c r="H45" s="1"/>
    </row>
    <row r="46" spans="2:16" x14ac:dyDescent="0.2">
      <c r="B46" s="6" t="s">
        <v>36</v>
      </c>
      <c r="C46" s="7">
        <f>STDEV(C7:C36)</f>
        <v>3.4623774305041302</v>
      </c>
      <c r="D46" s="7">
        <f>STDEV(D7:D36)</f>
        <v>3.5832560804289595</v>
      </c>
      <c r="E46" s="7">
        <f>STDEV(E7:E36)</f>
        <v>3.4263012462253046</v>
      </c>
      <c r="F46" s="7">
        <f>STDEV(F7:F36)</f>
        <v>3.5078909405189229</v>
      </c>
      <c r="G46" s="7">
        <f>STDEV(G7:G36)</f>
        <v>3.8845760430814993</v>
      </c>
      <c r="H46" s="7">
        <f>STDEV(H10:H39)</f>
        <v>4.2019460984297918</v>
      </c>
    </row>
    <row r="47" spans="2:16" x14ac:dyDescent="0.2">
      <c r="B47" s="6" t="s">
        <v>37</v>
      </c>
      <c r="C47" s="7">
        <f>C46/C38*100</f>
        <v>35.904363261363251</v>
      </c>
      <c r="D47" s="7">
        <f>D46/D38*100</f>
        <v>31.322168535218182</v>
      </c>
      <c r="E47" s="7">
        <f>E46/E38*100</f>
        <v>34.492965566026555</v>
      </c>
      <c r="F47" s="7">
        <f>F46/F38*100</f>
        <v>37.624858139280548</v>
      </c>
      <c r="G47" s="7">
        <f>G46/G38*100</f>
        <v>45.593615529125572</v>
      </c>
      <c r="H47" s="7" t="e">
        <f>H46/#REF!*100</f>
        <v>#REF!</v>
      </c>
    </row>
    <row r="49" spans="2:8" x14ac:dyDescent="0.2">
      <c r="B49" s="6" t="s">
        <v>38</v>
      </c>
      <c r="C49" s="7">
        <f t="shared" ref="C49:H49" si="6">AVERAGE(C8:C9,C12:C16,C19:C20,C23,C25,C29,C31:C32,C35)</f>
        <v>10.586666666666666</v>
      </c>
      <c r="D49" s="7">
        <f t="shared" si="6"/>
        <v>12.166666666666664</v>
      </c>
      <c r="E49" s="7">
        <f t="shared" si="6"/>
        <v>10.82</v>
      </c>
      <c r="F49" s="7">
        <f t="shared" si="6"/>
        <v>10.34</v>
      </c>
      <c r="G49" s="7">
        <f t="shared" si="6"/>
        <v>9.8133333333333344</v>
      </c>
      <c r="H49" s="7">
        <f t="shared" si="6"/>
        <v>9.1</v>
      </c>
    </row>
    <row r="50" spans="2:8" x14ac:dyDescent="0.2">
      <c r="B50" s="6" t="s">
        <v>39</v>
      </c>
      <c r="C50" s="7">
        <f t="shared" ref="C50:H50" si="7">AVERAGE(C12:C13,C18,C27,C32)</f>
        <v>11.16</v>
      </c>
      <c r="D50" s="7">
        <f t="shared" si="7"/>
        <v>13.9</v>
      </c>
      <c r="E50" s="7">
        <f t="shared" si="7"/>
        <v>11.540000000000001</v>
      </c>
      <c r="F50" s="7">
        <f t="shared" si="7"/>
        <v>10.84</v>
      </c>
      <c r="G50" s="7">
        <f t="shared" si="7"/>
        <v>10.419999999999998</v>
      </c>
      <c r="H50" s="7">
        <f t="shared" si="7"/>
        <v>10.16</v>
      </c>
    </row>
    <row r="51" spans="2:8" x14ac:dyDescent="0.2">
      <c r="B51" s="6" t="s">
        <v>40</v>
      </c>
      <c r="C51" s="7">
        <f t="shared" ref="C51:H51" si="8">AVERAGE(C7,C10,C19,C26,C35,C36)</f>
        <v>6.8666666666666663</v>
      </c>
      <c r="D51" s="7">
        <f t="shared" si="8"/>
        <v>10.633333333333333</v>
      </c>
      <c r="E51" s="7">
        <f t="shared" si="8"/>
        <v>7.6000000000000005</v>
      </c>
      <c r="F51" s="7">
        <f t="shared" si="8"/>
        <v>6.0999999999999988</v>
      </c>
      <c r="G51" s="7">
        <f t="shared" si="8"/>
        <v>4.3999999999999995</v>
      </c>
      <c r="H51" s="7">
        <f t="shared" si="8"/>
        <v>3.4500000000000006</v>
      </c>
    </row>
    <row r="52" spans="2:8" x14ac:dyDescent="0.2">
      <c r="B52" s="6" t="s">
        <v>41</v>
      </c>
      <c r="C52" s="7">
        <f t="shared" ref="C52:H52" si="9">AVERAGE(C16,C20,C31,C29,C34)</f>
        <v>11.120000000000001</v>
      </c>
      <c r="D52" s="7">
        <f t="shared" si="9"/>
        <v>11.1</v>
      </c>
      <c r="E52" s="7">
        <f t="shared" si="9"/>
        <v>11.08</v>
      </c>
      <c r="F52" s="7">
        <f t="shared" si="9"/>
        <v>11.120000000000001</v>
      </c>
      <c r="G52" s="7">
        <f t="shared" si="9"/>
        <v>11.080000000000002</v>
      </c>
      <c r="H52" s="7">
        <f t="shared" si="9"/>
        <v>10.6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sqref="A1:K1"/>
    </sheetView>
  </sheetViews>
  <sheetFormatPr defaultRowHeight="12.75" x14ac:dyDescent="0.2"/>
  <cols>
    <col min="1" max="16384" width="9.33203125" style="14"/>
  </cols>
  <sheetData>
    <row r="1" spans="1:11" s="29" customFormat="1" x14ac:dyDescent="0.2">
      <c r="A1" s="30" t="s">
        <v>94</v>
      </c>
    </row>
    <row r="2" spans="1:11" s="29" customFormat="1" x14ac:dyDescent="0.2">
      <c r="A2" s="29" t="s">
        <v>95</v>
      </c>
      <c r="B2" s="29" t="s">
        <v>96</v>
      </c>
    </row>
    <row r="3" spans="1:11" s="29" customFormat="1" x14ac:dyDescent="0.2">
      <c r="A3" s="29" t="s">
        <v>97</v>
      </c>
    </row>
    <row r="4" spans="1:11" s="29" customFormat="1" x14ac:dyDescent="0.2">
      <c r="A4" s="30" t="s">
        <v>98</v>
      </c>
    </row>
    <row r="5" spans="1:11" s="29" customFormat="1" x14ac:dyDescent="0.2"/>
    <row r="6" spans="1:11" s="26" customFormat="1" ht="16.5" x14ac:dyDescent="0.3">
      <c r="A6" s="28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1:1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3.5" x14ac:dyDescent="0.25">
      <c r="A18" s="27" t="s">
        <v>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5" spans="1:11" ht="13.5" x14ac:dyDescent="0.25">
      <c r="A25" s="18"/>
      <c r="B25" s="19" t="s">
        <v>33</v>
      </c>
      <c r="C25" s="20" t="s">
        <v>35</v>
      </c>
    </row>
    <row r="26" spans="1:11" x14ac:dyDescent="0.2">
      <c r="A26" s="17" t="s">
        <v>48</v>
      </c>
      <c r="B26" s="21" t="s">
        <v>49</v>
      </c>
      <c r="C26" s="22" t="s">
        <v>49</v>
      </c>
    </row>
    <row r="27" spans="1:11" x14ac:dyDescent="0.2">
      <c r="A27" s="16" t="s">
        <v>51</v>
      </c>
      <c r="B27" s="15">
        <v>22.679372787475586</v>
      </c>
      <c r="C27" s="15">
        <v>24.846292495727539</v>
      </c>
    </row>
    <row r="28" spans="1:11" x14ac:dyDescent="0.2">
      <c r="A28" s="16" t="s">
        <v>52</v>
      </c>
      <c r="B28" s="15">
        <v>18.2</v>
      </c>
      <c r="C28" s="15">
        <v>20.3</v>
      </c>
    </row>
    <row r="29" spans="1:11" x14ac:dyDescent="0.2">
      <c r="A29" s="16" t="s">
        <v>53</v>
      </c>
      <c r="B29" s="15">
        <v>18.199558258056641</v>
      </c>
      <c r="C29" s="15">
        <v>18.966840744018555</v>
      </c>
    </row>
    <row r="30" spans="1:11" x14ac:dyDescent="0.2">
      <c r="A30" s="16" t="s">
        <v>54</v>
      </c>
      <c r="B30" s="15">
        <v>17.786134719848633</v>
      </c>
      <c r="C30" s="15">
        <v>18.954748153686523</v>
      </c>
    </row>
    <row r="31" spans="1:11" x14ac:dyDescent="0.2">
      <c r="A31" s="16" t="s">
        <v>55</v>
      </c>
      <c r="B31" s="15">
        <v>17.311315536499023</v>
      </c>
      <c r="C31" s="15">
        <v>18.709800720214844</v>
      </c>
    </row>
    <row r="32" spans="1:11" x14ac:dyDescent="0.2">
      <c r="A32" s="16" t="s">
        <v>56</v>
      </c>
      <c r="B32" s="15">
        <v>17.129423141479492</v>
      </c>
      <c r="C32" s="15">
        <v>18.505102157592773</v>
      </c>
    </row>
    <row r="33" spans="1:3" x14ac:dyDescent="0.2">
      <c r="A33" s="16" t="s">
        <v>57</v>
      </c>
      <c r="B33" s="15">
        <v>14.78328800201416</v>
      </c>
      <c r="C33" s="15">
        <v>16.181995391845703</v>
      </c>
    </row>
    <row r="34" spans="1:3" x14ac:dyDescent="0.2">
      <c r="A34" s="16" t="s">
        <v>58</v>
      </c>
      <c r="B34" s="15">
        <v>14.427148818969727</v>
      </c>
      <c r="C34" s="15">
        <v>15.280566215515137</v>
      </c>
    </row>
    <row r="35" spans="1:3" x14ac:dyDescent="0.2">
      <c r="A35" s="16" t="s">
        <v>59</v>
      </c>
      <c r="B35" s="15">
        <v>13.767524719238281</v>
      </c>
      <c r="C35" s="15">
        <v>15.330920219421387</v>
      </c>
    </row>
    <row r="36" spans="1:3" x14ac:dyDescent="0.2">
      <c r="A36" s="16" t="s">
        <v>60</v>
      </c>
      <c r="B36" s="15">
        <v>13.646936416625977</v>
      </c>
      <c r="C36" s="15">
        <v>15.737591743469238</v>
      </c>
    </row>
    <row r="37" spans="1:3" x14ac:dyDescent="0.2">
      <c r="A37" s="16" t="s">
        <v>61</v>
      </c>
      <c r="B37" s="15">
        <v>13.505852699279785</v>
      </c>
      <c r="C37" s="15">
        <v>14.837823867797852</v>
      </c>
    </row>
    <row r="38" spans="1:3" x14ac:dyDescent="0.2">
      <c r="A38" s="16" t="s">
        <v>62</v>
      </c>
      <c r="B38" s="15">
        <v>13.449350357055664</v>
      </c>
      <c r="C38" s="15">
        <v>15.017511367797852</v>
      </c>
    </row>
    <row r="39" spans="1:3" x14ac:dyDescent="0.2">
      <c r="A39" s="16" t="s">
        <v>63</v>
      </c>
      <c r="B39" s="15">
        <v>13.333182334899902</v>
      </c>
      <c r="C39" s="15">
        <v>14.614138603210449</v>
      </c>
    </row>
    <row r="40" spans="1:3" x14ac:dyDescent="0.2">
      <c r="A40" s="16" t="s">
        <v>64</v>
      </c>
      <c r="B40" s="15">
        <v>13.263704299926758</v>
      </c>
      <c r="C40" s="15">
        <v>14.98427677154541</v>
      </c>
    </row>
    <row r="41" spans="1:3" x14ac:dyDescent="0.2">
      <c r="A41" s="16" t="s">
        <v>65</v>
      </c>
      <c r="B41" s="15">
        <v>12.952683448791504</v>
      </c>
      <c r="C41" s="15">
        <v>14.032164573669434</v>
      </c>
    </row>
    <row r="42" spans="1:3" x14ac:dyDescent="0.2">
      <c r="A42" s="16" t="s">
        <v>66</v>
      </c>
      <c r="B42" s="15">
        <v>12.628756523132324</v>
      </c>
      <c r="C42" s="15">
        <v>14.360671997070312</v>
      </c>
    </row>
    <row r="43" spans="1:3" x14ac:dyDescent="0.2">
      <c r="A43" s="16" t="s">
        <v>30</v>
      </c>
      <c r="B43" s="15">
        <v>12.079712777818951</v>
      </c>
      <c r="C43" s="15">
        <v>13.398317236219134</v>
      </c>
    </row>
    <row r="44" spans="1:3" x14ac:dyDescent="0.2">
      <c r="A44" s="16" t="s">
        <v>67</v>
      </c>
      <c r="B44" s="15">
        <v>11.81485</v>
      </c>
      <c r="C44" s="15">
        <v>13.500730000000001</v>
      </c>
    </row>
    <row r="45" spans="1:3" x14ac:dyDescent="0.2">
      <c r="A45" s="16" t="s">
        <v>68</v>
      </c>
      <c r="B45" s="15">
        <v>11.387607574462891</v>
      </c>
      <c r="C45" s="15">
        <v>12.793122291564941</v>
      </c>
    </row>
    <row r="46" spans="1:3" x14ac:dyDescent="0.2">
      <c r="A46" s="16" t="s">
        <v>69</v>
      </c>
      <c r="B46" s="15">
        <v>10.975754737854004</v>
      </c>
      <c r="C46" s="15">
        <v>13.15687370300293</v>
      </c>
    </row>
    <row r="47" spans="1:3" x14ac:dyDescent="0.2">
      <c r="A47" s="16" t="s">
        <v>70</v>
      </c>
      <c r="B47" s="15">
        <v>10.810070037841797</v>
      </c>
      <c r="C47" s="15">
        <v>12.832635879516602</v>
      </c>
    </row>
    <row r="48" spans="1:3" x14ac:dyDescent="0.2">
      <c r="A48" s="16" t="s">
        <v>71</v>
      </c>
      <c r="B48" s="15">
        <v>10.649294853210449</v>
      </c>
      <c r="C48" s="15">
        <v>12.078119277954102</v>
      </c>
    </row>
    <row r="49" spans="1:3" x14ac:dyDescent="0.2">
      <c r="A49" s="16" t="s">
        <v>72</v>
      </c>
      <c r="B49" s="15">
        <v>10.422593116760254</v>
      </c>
      <c r="C49" s="15">
        <v>11.111771583557129</v>
      </c>
    </row>
    <row r="50" spans="1:3" x14ac:dyDescent="0.2">
      <c r="A50" s="16" t="s">
        <v>73</v>
      </c>
      <c r="B50" s="15">
        <v>10.355521202087402</v>
      </c>
      <c r="C50" s="15">
        <v>11.164046287536621</v>
      </c>
    </row>
    <row r="51" spans="1:3" x14ac:dyDescent="0.2">
      <c r="A51" s="16" t="s">
        <v>74</v>
      </c>
      <c r="B51" s="15">
        <v>10.238890647888184</v>
      </c>
      <c r="C51" s="15">
        <v>12.324658393859863</v>
      </c>
    </row>
    <row r="52" spans="1:3" x14ac:dyDescent="0.2">
      <c r="A52" s="16" t="s">
        <v>75</v>
      </c>
      <c r="B52" s="15">
        <v>9.8379631042480469</v>
      </c>
      <c r="C52" s="15">
        <v>11.054900169372559</v>
      </c>
    </row>
    <row r="53" spans="1:3" x14ac:dyDescent="0.2">
      <c r="A53" s="16" t="s">
        <v>76</v>
      </c>
      <c r="B53" s="15">
        <v>9.4187278747558594</v>
      </c>
      <c r="C53" s="15">
        <v>10.572446823120117</v>
      </c>
    </row>
    <row r="54" spans="1:3" x14ac:dyDescent="0.2">
      <c r="A54" s="16" t="s">
        <v>77</v>
      </c>
      <c r="B54" s="15">
        <v>9.121485710144043</v>
      </c>
      <c r="C54" s="15">
        <v>10.932449340820313</v>
      </c>
    </row>
    <row r="55" spans="1:3" x14ac:dyDescent="0.2">
      <c r="A55" s="16" t="s">
        <v>78</v>
      </c>
      <c r="B55" s="15">
        <v>8.932673454284668</v>
      </c>
      <c r="C55" s="15">
        <v>9.7290830612182617</v>
      </c>
    </row>
    <row r="56" spans="1:3" x14ac:dyDescent="0.2">
      <c r="A56" s="16" t="s">
        <v>79</v>
      </c>
      <c r="B56" s="15">
        <v>8.874445915222168</v>
      </c>
      <c r="C56" s="15">
        <v>9.5227499008178711</v>
      </c>
    </row>
    <row r="57" spans="1:3" x14ac:dyDescent="0.2">
      <c r="A57" s="16" t="s">
        <v>80</v>
      </c>
      <c r="B57" s="15">
        <v>8.4224529266357422</v>
      </c>
      <c r="C57" s="15">
        <v>8.8569240570068359</v>
      </c>
    </row>
    <row r="58" spans="1:3" x14ac:dyDescent="0.2">
      <c r="A58" s="16" t="s">
        <v>81</v>
      </c>
      <c r="B58" s="15">
        <v>8.2631130218505859</v>
      </c>
      <c r="C58" s="15">
        <v>9.0449552536010742</v>
      </c>
    </row>
    <row r="59" spans="1:3" x14ac:dyDescent="0.2">
      <c r="A59" s="16" t="s">
        <v>82</v>
      </c>
      <c r="B59" s="15">
        <v>7.2953524589538574</v>
      </c>
      <c r="C59" s="15">
        <v>8.649540901184082</v>
      </c>
    </row>
    <row r="60" spans="1:3" x14ac:dyDescent="0.2">
      <c r="A60" s="16" t="s">
        <v>83</v>
      </c>
      <c r="B60" s="15">
        <v>7.1559076309204102</v>
      </c>
      <c r="C60" s="15">
        <v>7.464972972869873</v>
      </c>
    </row>
    <row r="61" spans="1:3" x14ac:dyDescent="0.2">
      <c r="A61" s="16" t="s">
        <v>84</v>
      </c>
      <c r="B61" s="15">
        <v>6.1822338104248047</v>
      </c>
      <c r="C61" s="15">
        <v>6.5944614410400391</v>
      </c>
    </row>
    <row r="62" spans="1:3" x14ac:dyDescent="0.2">
      <c r="A62" s="16" t="s">
        <v>85</v>
      </c>
      <c r="B62" s="15">
        <v>5.4270906448364258</v>
      </c>
      <c r="C62" s="15">
        <v>6.7365970611572266</v>
      </c>
    </row>
    <row r="63" spans="1:3" x14ac:dyDescent="0.2">
      <c r="A63" s="23"/>
      <c r="B63" s="15"/>
      <c r="C63" s="15"/>
    </row>
    <row r="64" spans="1:3" x14ac:dyDescent="0.2">
      <c r="A64" s="24" t="s">
        <v>86</v>
      </c>
      <c r="B64" s="15">
        <v>22.413700103759766</v>
      </c>
      <c r="C64" s="15">
        <v>27.988029479980469</v>
      </c>
    </row>
    <row r="65" spans="1:3" x14ac:dyDescent="0.2">
      <c r="A65" s="16" t="s">
        <v>87</v>
      </c>
      <c r="B65" s="15">
        <v>20.374307632446289</v>
      </c>
      <c r="C65" s="15">
        <v>20.969476699829102</v>
      </c>
    </row>
    <row r="66" spans="1:3" x14ac:dyDescent="0.2">
      <c r="A66" s="16" t="s">
        <v>88</v>
      </c>
      <c r="B66" s="15">
        <v>15.227663993835449</v>
      </c>
      <c r="C66" s="15">
        <v>16.139297485351562</v>
      </c>
    </row>
    <row r="67" spans="1:3" x14ac:dyDescent="0.2">
      <c r="A67" s="16" t="s">
        <v>89</v>
      </c>
      <c r="B67" s="15">
        <v>15.197636604309082</v>
      </c>
      <c r="C67" s="15">
        <v>15.87568187713623</v>
      </c>
    </row>
    <row r="68" spans="1:3" x14ac:dyDescent="0.2">
      <c r="A68" s="16" t="s">
        <v>90</v>
      </c>
      <c r="B68" s="15">
        <v>13.552803993225098</v>
      </c>
      <c r="C68" s="15">
        <v>15.879499435424805</v>
      </c>
    </row>
    <row r="69" spans="1:3" x14ac:dyDescent="0.2">
      <c r="A69" s="16" t="s">
        <v>91</v>
      </c>
      <c r="B69" s="15">
        <v>9.3164081573486328</v>
      </c>
      <c r="C69" s="15">
        <v>11.559675216674805</v>
      </c>
    </row>
    <row r="70" spans="1:3" x14ac:dyDescent="0.2">
      <c r="A70" s="16" t="s">
        <v>92</v>
      </c>
      <c r="B70" s="15">
        <v>7.8229823112487793</v>
      </c>
      <c r="C70" s="15">
        <v>8.6209068298339844</v>
      </c>
    </row>
    <row r="71" spans="1:3" x14ac:dyDescent="0.2">
      <c r="A71" s="16" t="s">
        <v>93</v>
      </c>
      <c r="B71" s="15">
        <v>7.2233681678771973</v>
      </c>
      <c r="C71" s="15">
        <v>9.0454177856445313</v>
      </c>
    </row>
  </sheetData>
  <mergeCells count="1">
    <mergeCell ref="A6:K6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30" sqref="G30"/>
    </sheetView>
  </sheetViews>
  <sheetFormatPr defaultRowHeight="12.75" x14ac:dyDescent="0.2"/>
  <sheetData>
    <row r="1" spans="1:8" x14ac:dyDescent="0.2">
      <c r="A1" s="8" t="s">
        <v>0</v>
      </c>
      <c r="B1" s="8">
        <f>indicator!D7</f>
        <v>11.7</v>
      </c>
      <c r="C1" s="8" t="e">
        <f>#REF!</f>
        <v>#REF!</v>
      </c>
      <c r="D1" s="8" t="e">
        <f>#REF!</f>
        <v>#REF!</v>
      </c>
      <c r="E1" s="8" t="e">
        <f>#REF!</f>
        <v>#REF!</v>
      </c>
      <c r="F1" s="3"/>
      <c r="G1" s="13" t="e">
        <f t="shared" ref="G1:G30" si="0">C1-B1</f>
        <v>#REF!</v>
      </c>
      <c r="H1" s="11" t="e">
        <f t="shared" ref="H1:H30" si="1">E1-D1</f>
        <v>#REF!</v>
      </c>
    </row>
    <row r="2" spans="1:8" x14ac:dyDescent="0.2">
      <c r="A2" s="8" t="s">
        <v>1</v>
      </c>
      <c r="B2" s="8">
        <f>indicator!D8</f>
        <v>12.2</v>
      </c>
      <c r="C2" s="8" t="e">
        <f>#REF!</f>
        <v>#REF!</v>
      </c>
      <c r="D2" s="8" t="e">
        <f>#REF!</f>
        <v>#REF!</v>
      </c>
      <c r="E2" s="8" t="e">
        <f>#REF!</f>
        <v>#REF!</v>
      </c>
      <c r="F2" s="3"/>
      <c r="G2" s="10" t="e">
        <f t="shared" si="0"/>
        <v>#REF!</v>
      </c>
      <c r="H2" s="11" t="e">
        <f t="shared" si="1"/>
        <v>#REF!</v>
      </c>
    </row>
    <row r="3" spans="1:8" x14ac:dyDescent="0.2">
      <c r="A3" s="8" t="s">
        <v>2</v>
      </c>
      <c r="B3" s="8">
        <f>indicator!D9</f>
        <v>8.9</v>
      </c>
      <c r="C3" s="8" t="e">
        <f>#REF!</f>
        <v>#REF!</v>
      </c>
      <c r="D3" s="8" t="e">
        <f>#REF!</f>
        <v>#REF!</v>
      </c>
      <c r="E3" s="8" t="e">
        <f>#REF!</f>
        <v>#REF!</v>
      </c>
      <c r="F3" s="3"/>
      <c r="G3" s="10" t="e">
        <f t="shared" si="0"/>
        <v>#REF!</v>
      </c>
      <c r="H3" s="11" t="e">
        <f t="shared" si="1"/>
        <v>#REF!</v>
      </c>
    </row>
    <row r="4" spans="1:8" x14ac:dyDescent="0.2">
      <c r="A4" s="8" t="s">
        <v>3</v>
      </c>
      <c r="B4" s="8">
        <f>indicator!D10</f>
        <v>11.7</v>
      </c>
      <c r="C4" s="8" t="e">
        <f>#REF!</f>
        <v>#REF!</v>
      </c>
      <c r="D4" s="8" t="e">
        <f>#REF!</f>
        <v>#REF!</v>
      </c>
      <c r="E4" s="8" t="e">
        <f>#REF!</f>
        <v>#REF!</v>
      </c>
      <c r="F4" s="3"/>
      <c r="G4" s="13" t="e">
        <f t="shared" si="0"/>
        <v>#REF!</v>
      </c>
      <c r="H4" s="11" t="e">
        <f t="shared" si="1"/>
        <v>#REF!</v>
      </c>
    </row>
    <row r="5" spans="1:8" x14ac:dyDescent="0.2">
      <c r="A5" s="8" t="s">
        <v>4</v>
      </c>
      <c r="B5" s="8">
        <f>indicator!D11</f>
        <v>12.1</v>
      </c>
      <c r="C5" s="8" t="e">
        <f>#REF!</f>
        <v>#REF!</v>
      </c>
      <c r="D5" s="8" t="e">
        <f>#REF!</f>
        <v>#REF!</v>
      </c>
      <c r="E5" s="8" t="e">
        <f>#REF!</f>
        <v>#REF!</v>
      </c>
      <c r="F5" s="3"/>
      <c r="G5" s="13" t="e">
        <f t="shared" si="0"/>
        <v>#REF!</v>
      </c>
      <c r="H5" s="11" t="e">
        <f t="shared" si="1"/>
        <v>#REF!</v>
      </c>
    </row>
    <row r="6" spans="1:8" x14ac:dyDescent="0.2">
      <c r="A6" s="8" t="s">
        <v>5</v>
      </c>
      <c r="B6" s="8">
        <f>indicator!D12</f>
        <v>18.5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2"/>
      <c r="G6" s="13" t="e">
        <f t="shared" si="0"/>
        <v>#REF!</v>
      </c>
      <c r="H6" s="11" t="e">
        <f t="shared" si="1"/>
        <v>#REF!</v>
      </c>
    </row>
    <row r="7" spans="1:8" x14ac:dyDescent="0.2">
      <c r="A7" s="8" t="s">
        <v>6</v>
      </c>
      <c r="B7" s="8">
        <f>indicator!D13</f>
        <v>10.4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3"/>
      <c r="G7" s="10" t="e">
        <f t="shared" si="0"/>
        <v>#REF!</v>
      </c>
      <c r="H7" s="11" t="e">
        <f t="shared" si="1"/>
        <v>#REF!</v>
      </c>
    </row>
    <row r="8" spans="1:8" x14ac:dyDescent="0.2">
      <c r="A8" s="8" t="s">
        <v>7</v>
      </c>
      <c r="B8" s="8">
        <f>indicator!D14</f>
        <v>10.8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3"/>
      <c r="G8" s="10" t="e">
        <f t="shared" si="0"/>
        <v>#REF!</v>
      </c>
      <c r="H8" s="11" t="e">
        <f t="shared" si="1"/>
        <v>#REF!</v>
      </c>
    </row>
    <row r="9" spans="1:8" x14ac:dyDescent="0.2">
      <c r="A9" s="8" t="s">
        <v>8</v>
      </c>
      <c r="B9" s="8">
        <f>indicator!D15</f>
        <v>7.2</v>
      </c>
      <c r="C9" s="8" t="e">
        <f>#REF!</f>
        <v>#REF!</v>
      </c>
      <c r="D9" s="8" t="e">
        <f>#REF!</f>
        <v>#REF!</v>
      </c>
      <c r="E9" s="8" t="e">
        <f>#REF!</f>
        <v>#REF!</v>
      </c>
      <c r="F9" s="3"/>
      <c r="G9" s="12" t="e">
        <f t="shared" si="0"/>
        <v>#REF!</v>
      </c>
      <c r="H9" s="11" t="e">
        <f t="shared" si="1"/>
        <v>#REF!</v>
      </c>
    </row>
    <row r="10" spans="1:8" x14ac:dyDescent="0.2">
      <c r="A10" s="8" t="s">
        <v>9</v>
      </c>
      <c r="B10" s="8">
        <f>indicator!D16</f>
        <v>14.3</v>
      </c>
      <c r="C10" s="8" t="e">
        <f>#REF!</f>
        <v>#REF!</v>
      </c>
      <c r="D10" s="8" t="e">
        <f>#REF!</f>
        <v>#REF!</v>
      </c>
      <c r="E10" s="8" t="e">
        <f>#REF!</f>
        <v>#REF!</v>
      </c>
      <c r="F10" s="2"/>
      <c r="G10" s="10" t="e">
        <f t="shared" si="0"/>
        <v>#REF!</v>
      </c>
      <c r="H10" s="11" t="e">
        <f t="shared" si="1"/>
        <v>#REF!</v>
      </c>
    </row>
    <row r="11" spans="1:8" x14ac:dyDescent="0.2">
      <c r="A11" s="8" t="s">
        <v>10</v>
      </c>
      <c r="B11" s="8">
        <f>indicator!D17</f>
        <v>12.4</v>
      </c>
      <c r="C11" s="8" t="e">
        <f>#REF!</f>
        <v>#REF!</v>
      </c>
      <c r="D11" s="8" t="e">
        <f>#REF!</f>
        <v>#REF!</v>
      </c>
      <c r="E11" s="8" t="e">
        <f>#REF!</f>
        <v>#REF!</v>
      </c>
      <c r="F11" s="2"/>
      <c r="G11" s="10" t="e">
        <f t="shared" si="0"/>
        <v>#REF!</v>
      </c>
      <c r="H11" s="11" t="e">
        <f t="shared" si="1"/>
        <v>#REF!</v>
      </c>
    </row>
    <row r="12" spans="1:8" x14ac:dyDescent="0.2">
      <c r="A12" s="8" t="s">
        <v>11</v>
      </c>
      <c r="B12" s="8">
        <f>indicator!D18</f>
        <v>17</v>
      </c>
      <c r="C12" s="8" t="e">
        <f>#REF!</f>
        <v>#REF!</v>
      </c>
      <c r="D12" s="8" t="e">
        <f>#REF!</f>
        <v>#REF!</v>
      </c>
      <c r="E12" s="8" t="e">
        <f>#REF!</f>
        <v>#REF!</v>
      </c>
      <c r="F12" s="2"/>
      <c r="G12" s="13" t="e">
        <f t="shared" si="0"/>
        <v>#REF!</v>
      </c>
      <c r="H12" s="11" t="e">
        <f t="shared" si="1"/>
        <v>#REF!</v>
      </c>
    </row>
    <row r="13" spans="1:8" x14ac:dyDescent="0.2">
      <c r="A13" s="8" t="s">
        <v>12</v>
      </c>
      <c r="B13" s="8">
        <f>indicator!D19</f>
        <v>12.1</v>
      </c>
      <c r="C13" s="8" t="e">
        <f>#REF!</f>
        <v>#REF!</v>
      </c>
      <c r="D13" s="8" t="e">
        <f>#REF!</f>
        <v>#REF!</v>
      </c>
      <c r="E13" s="8" t="e">
        <f>#REF!</f>
        <v>#REF!</v>
      </c>
      <c r="F13" s="3"/>
      <c r="G13" s="13" t="e">
        <f t="shared" si="0"/>
        <v>#REF!</v>
      </c>
      <c r="H13" s="11" t="e">
        <f t="shared" si="1"/>
        <v>#REF!</v>
      </c>
    </row>
    <row r="14" spans="1:8" x14ac:dyDescent="0.2">
      <c r="A14" s="8" t="s">
        <v>13</v>
      </c>
      <c r="B14" s="8">
        <f>indicator!D20</f>
        <v>10</v>
      </c>
      <c r="C14" s="8" t="e">
        <f>#REF!</f>
        <v>#REF!</v>
      </c>
      <c r="D14" s="8" t="e">
        <f>#REF!</f>
        <v>#REF!</v>
      </c>
      <c r="E14" s="8" t="e">
        <f>#REF!</f>
        <v>#REF!</v>
      </c>
      <c r="F14" s="3"/>
      <c r="G14" s="12" t="e">
        <f t="shared" si="0"/>
        <v>#REF!</v>
      </c>
      <c r="H14" s="11" t="e">
        <f t="shared" si="1"/>
        <v>#REF!</v>
      </c>
    </row>
    <row r="15" spans="1:8" x14ac:dyDescent="0.2">
      <c r="A15" s="8" t="s">
        <v>14</v>
      </c>
      <c r="B15" s="8">
        <f>indicator!D21</f>
        <v>7.8</v>
      </c>
      <c r="C15" s="8" t="e">
        <f>#REF!</f>
        <v>#REF!</v>
      </c>
      <c r="D15" s="8" t="e">
        <f>#REF!</f>
        <v>#REF!</v>
      </c>
      <c r="E15" s="8" t="e">
        <f>#REF!</f>
        <v>#REF!</v>
      </c>
      <c r="F15" s="3"/>
      <c r="G15" s="10" t="e">
        <f t="shared" si="0"/>
        <v>#REF!</v>
      </c>
      <c r="H15" s="11" t="e">
        <f t="shared" si="1"/>
        <v>#REF!</v>
      </c>
    </row>
    <row r="16" spans="1:8" x14ac:dyDescent="0.2">
      <c r="A16" s="8" t="s">
        <v>15</v>
      </c>
      <c r="B16" s="8">
        <f>indicator!D22</f>
        <v>8.9</v>
      </c>
      <c r="C16" s="8" t="e">
        <f>#REF!</f>
        <v>#REF!</v>
      </c>
      <c r="D16" s="8" t="e">
        <f>#REF!</f>
        <v>#REF!</v>
      </c>
      <c r="E16" s="8" t="e">
        <f>#REF!</f>
        <v>#REF!</v>
      </c>
      <c r="F16" s="3"/>
      <c r="G16" s="10" t="e">
        <f t="shared" si="0"/>
        <v>#REF!</v>
      </c>
      <c r="H16" s="11" t="e">
        <f t="shared" si="1"/>
        <v>#REF!</v>
      </c>
    </row>
    <row r="17" spans="1:8" x14ac:dyDescent="0.2">
      <c r="A17" s="8" t="s">
        <v>16</v>
      </c>
      <c r="B17" s="8">
        <f>indicator!D23</f>
        <v>21.7</v>
      </c>
      <c r="C17" s="8" t="e">
        <f>#REF!</f>
        <v>#REF!</v>
      </c>
      <c r="D17" s="8" t="e">
        <f>#REF!</f>
        <v>#REF!</v>
      </c>
      <c r="E17" s="8" t="e">
        <f>#REF!</f>
        <v>#REF!</v>
      </c>
      <c r="F17" s="2"/>
      <c r="G17" s="13" t="e">
        <f t="shared" si="0"/>
        <v>#REF!</v>
      </c>
      <c r="H17" s="11" t="e">
        <f t="shared" si="1"/>
        <v>#REF!</v>
      </c>
    </row>
    <row r="18" spans="1:8" x14ac:dyDescent="0.2">
      <c r="A18" s="8" t="s">
        <v>17</v>
      </c>
      <c r="B18" s="8">
        <f>indicator!D24</f>
        <v>7.3</v>
      </c>
      <c r="C18" s="8" t="e">
        <f>#REF!</f>
        <v>#REF!</v>
      </c>
      <c r="D18" s="8" t="e">
        <f>#REF!</f>
        <v>#REF!</v>
      </c>
      <c r="E18" s="8" t="e">
        <f>#REF!</f>
        <v>#REF!</v>
      </c>
      <c r="F18" s="3"/>
      <c r="G18" s="10" t="e">
        <f t="shared" si="0"/>
        <v>#REF!</v>
      </c>
      <c r="H18" s="11" t="e">
        <f t="shared" si="1"/>
        <v>#REF!</v>
      </c>
    </row>
    <row r="19" spans="1:8" x14ac:dyDescent="0.2">
      <c r="A19" s="8" t="s">
        <v>18</v>
      </c>
      <c r="B19" s="8">
        <f>indicator!D25</f>
        <v>17.2</v>
      </c>
      <c r="C19" s="8" t="e">
        <f>#REF!</f>
        <v>#REF!</v>
      </c>
      <c r="D19" s="8" t="e">
        <f>#REF!</f>
        <v>#REF!</v>
      </c>
      <c r="E19" s="8" t="e">
        <f>#REF!</f>
        <v>#REF!</v>
      </c>
      <c r="F19" s="2"/>
      <c r="G19" s="10" t="e">
        <f t="shared" si="0"/>
        <v>#REF!</v>
      </c>
      <c r="H19" s="11" t="e">
        <f t="shared" si="1"/>
        <v>#REF!</v>
      </c>
    </row>
    <row r="20" spans="1:8" x14ac:dyDescent="0.2">
      <c r="A20" s="8" t="s">
        <v>19</v>
      </c>
      <c r="B20" s="8">
        <f>indicator!D26</f>
        <v>14.3</v>
      </c>
      <c r="C20" s="8" t="e">
        <f>#REF!</f>
        <v>#REF!</v>
      </c>
      <c r="D20" s="8" t="e">
        <f>#REF!</f>
        <v>#REF!</v>
      </c>
      <c r="E20" s="8" t="e">
        <f>#REF!</f>
        <v>#REF!</v>
      </c>
      <c r="F20" s="3"/>
      <c r="G20" s="13" t="e">
        <f t="shared" si="0"/>
        <v>#REF!</v>
      </c>
      <c r="H20" s="11" t="e">
        <f t="shared" si="1"/>
        <v>#REF!</v>
      </c>
    </row>
    <row r="21" spans="1:8" x14ac:dyDescent="0.2">
      <c r="A21" s="8" t="s">
        <v>20</v>
      </c>
      <c r="B21" s="8">
        <f>indicator!D27</f>
        <v>11.4</v>
      </c>
      <c r="C21" s="8" t="e">
        <f>#REF!</f>
        <v>#REF!</v>
      </c>
      <c r="D21" s="8" t="e">
        <f>#REF!</f>
        <v>#REF!</v>
      </c>
      <c r="E21" s="8" t="e">
        <f>#REF!</f>
        <v>#REF!</v>
      </c>
      <c r="F21" s="3"/>
      <c r="G21" s="10" t="e">
        <f t="shared" si="0"/>
        <v>#REF!</v>
      </c>
      <c r="H21" s="11" t="e">
        <f t="shared" si="1"/>
        <v>#REF!</v>
      </c>
    </row>
    <row r="22" spans="1:8" x14ac:dyDescent="0.2">
      <c r="A22" s="8" t="s">
        <v>21</v>
      </c>
      <c r="B22" s="8">
        <f>indicator!D28</f>
        <v>8.4</v>
      </c>
      <c r="C22" s="8" t="e">
        <f>#REF!</f>
        <v>#REF!</v>
      </c>
      <c r="D22" s="8" t="e">
        <f>#REF!</f>
        <v>#REF!</v>
      </c>
      <c r="E22" s="8" t="e">
        <f>#REF!</f>
        <v>#REF!</v>
      </c>
      <c r="F22" s="3"/>
      <c r="G22" s="12" t="e">
        <f t="shared" si="0"/>
        <v>#REF!</v>
      </c>
      <c r="H22" s="11" t="e">
        <f t="shared" si="1"/>
        <v>#REF!</v>
      </c>
    </row>
    <row r="23" spans="1:8" x14ac:dyDescent="0.2">
      <c r="A23" s="8" t="s">
        <v>22</v>
      </c>
      <c r="B23" s="8">
        <f>indicator!D29</f>
        <v>8</v>
      </c>
      <c r="C23" s="8" t="e">
        <f>#REF!</f>
        <v>#REF!</v>
      </c>
      <c r="D23" s="8" t="e">
        <f>#REF!</f>
        <v>#REF!</v>
      </c>
      <c r="E23" s="8" t="e">
        <f>#REF!</f>
        <v>#REF!</v>
      </c>
      <c r="F23" s="3"/>
      <c r="G23" s="12" t="e">
        <f t="shared" si="0"/>
        <v>#REF!</v>
      </c>
      <c r="H23" s="11" t="e">
        <f t="shared" si="1"/>
        <v>#REF!</v>
      </c>
    </row>
    <row r="24" spans="1:8" x14ac:dyDescent="0.2">
      <c r="A24" s="8" t="s">
        <v>23</v>
      </c>
      <c r="B24" s="8">
        <f>indicator!D30</f>
        <v>8.8000000000000007</v>
      </c>
      <c r="C24" s="8" t="e">
        <f>#REF!</f>
        <v>#REF!</v>
      </c>
      <c r="D24" s="8" t="e">
        <f>#REF!</f>
        <v>#REF!</v>
      </c>
      <c r="E24" s="8" t="e">
        <f>#REF!</f>
        <v>#REF!</v>
      </c>
      <c r="F24" s="4"/>
      <c r="G24" s="10" t="e">
        <f t="shared" si="0"/>
        <v>#REF!</v>
      </c>
      <c r="H24" s="11" t="e">
        <f t="shared" si="1"/>
        <v>#REF!</v>
      </c>
    </row>
    <row r="25" spans="1:8" x14ac:dyDescent="0.2">
      <c r="A25" s="8" t="s">
        <v>24</v>
      </c>
      <c r="B25" s="8">
        <f>indicator!D31</f>
        <v>12.2</v>
      </c>
      <c r="C25" s="8" t="e">
        <f>#REF!</f>
        <v>#REF!</v>
      </c>
      <c r="D25" s="8" t="e">
        <f>#REF!</f>
        <v>#REF!</v>
      </c>
      <c r="E25" s="8" t="e">
        <f>#REF!</f>
        <v>#REF!</v>
      </c>
      <c r="F25" s="2"/>
      <c r="G25" s="10" t="e">
        <f t="shared" si="0"/>
        <v>#REF!</v>
      </c>
      <c r="H25" s="11" t="e">
        <f t="shared" si="1"/>
        <v>#REF!</v>
      </c>
    </row>
    <row r="26" spans="1:8" x14ac:dyDescent="0.2">
      <c r="A26" s="8" t="s">
        <v>25</v>
      </c>
      <c r="B26" s="8">
        <f>indicator!D32</f>
        <v>12.2</v>
      </c>
      <c r="C26" s="8" t="e">
        <f>#REF!</f>
        <v>#REF!</v>
      </c>
      <c r="D26" s="8" t="e">
        <f>#REF!</f>
        <v>#REF!</v>
      </c>
      <c r="E26" s="8" t="e">
        <f>#REF!</f>
        <v>#REF!</v>
      </c>
      <c r="F26" s="3"/>
      <c r="G26" s="10" t="e">
        <f t="shared" si="0"/>
        <v>#REF!</v>
      </c>
      <c r="H26" s="11" t="e">
        <f t="shared" si="1"/>
        <v>#REF!</v>
      </c>
    </row>
    <row r="27" spans="1:8" x14ac:dyDescent="0.2">
      <c r="A27" s="8" t="s">
        <v>26</v>
      </c>
      <c r="B27" s="8">
        <f>indicator!D33</f>
        <v>10.7</v>
      </c>
      <c r="C27" s="8" t="e">
        <f>#REF!</f>
        <v>#REF!</v>
      </c>
      <c r="D27" s="8" t="e">
        <f>#REF!</f>
        <v>#REF!</v>
      </c>
      <c r="E27" s="8" t="e">
        <f>#REF!</f>
        <v>#REF!</v>
      </c>
      <c r="F27" s="3"/>
      <c r="G27" s="10" t="e">
        <f t="shared" si="0"/>
        <v>#REF!</v>
      </c>
      <c r="H27" s="11" t="e">
        <f t="shared" si="1"/>
        <v>#REF!</v>
      </c>
    </row>
    <row r="28" spans="1:8" x14ac:dyDescent="0.2">
      <c r="A28" s="8" t="s">
        <v>27</v>
      </c>
      <c r="B28" s="8">
        <f>indicator!D34</f>
        <v>11</v>
      </c>
      <c r="C28" s="8" t="e">
        <f>#REF!</f>
        <v>#REF!</v>
      </c>
      <c r="D28" s="8" t="e">
        <f>#REF!</f>
        <v>#REF!</v>
      </c>
      <c r="E28" s="8" t="e">
        <f>#REF!</f>
        <v>#REF!</v>
      </c>
      <c r="F28" s="3"/>
      <c r="G28" s="10" t="e">
        <f t="shared" si="0"/>
        <v>#REF!</v>
      </c>
      <c r="H28" s="11" t="e">
        <f t="shared" si="1"/>
        <v>#REF!</v>
      </c>
    </row>
    <row r="29" spans="1:8" x14ac:dyDescent="0.2">
      <c r="A29" s="8" t="s">
        <v>28</v>
      </c>
      <c r="B29" s="8">
        <f>indicator!D35</f>
        <v>6.8</v>
      </c>
      <c r="C29" s="8" t="e">
        <f>#REF!</f>
        <v>#REF!</v>
      </c>
      <c r="D29" s="8" t="e">
        <f>#REF!</f>
        <v>#REF!</v>
      </c>
      <c r="E29" s="8" t="e">
        <f>#REF!</f>
        <v>#REF!</v>
      </c>
      <c r="F29" s="3"/>
      <c r="G29" s="10" t="e">
        <f t="shared" si="0"/>
        <v>#REF!</v>
      </c>
      <c r="H29" s="11" t="e">
        <f t="shared" si="1"/>
        <v>#REF!</v>
      </c>
    </row>
    <row r="30" spans="1:8" x14ac:dyDescent="0.2">
      <c r="A30" s="8" t="s">
        <v>29</v>
      </c>
      <c r="B30" s="8">
        <f>indicator!D36</f>
        <v>7.2</v>
      </c>
      <c r="C30" s="8" t="e">
        <f>#REF!</f>
        <v>#REF!</v>
      </c>
      <c r="D30" s="8" t="e">
        <f>#REF!</f>
        <v>#REF!</v>
      </c>
      <c r="E30" s="8" t="e">
        <f>#REF!</f>
        <v>#REF!</v>
      </c>
      <c r="F30" s="3"/>
      <c r="G30" s="10" t="e">
        <f t="shared" si="0"/>
        <v>#REF!</v>
      </c>
      <c r="H30" s="11" t="e">
        <f t="shared" si="1"/>
        <v>#REF!</v>
      </c>
    </row>
    <row r="32" spans="1:8" x14ac:dyDescent="0.2">
      <c r="A32" s="8" t="s">
        <v>30</v>
      </c>
      <c r="B32" s="9">
        <v>9.6433333333333344</v>
      </c>
      <c r="C32" s="8">
        <v>13.400000000000002</v>
      </c>
      <c r="D32" s="9">
        <v>9.3233333333333324</v>
      </c>
      <c r="E32" s="8">
        <v>10.856666666666666</v>
      </c>
      <c r="F32" s="3"/>
      <c r="G32" s="10">
        <f>C32-B32</f>
        <v>3.7566666666666677</v>
      </c>
      <c r="H32" s="11">
        <f>E32-D32</f>
        <v>1.5333333333333332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16" workbookViewId="0">
      <selection sqref="A1:IV65536"/>
    </sheetView>
  </sheetViews>
  <sheetFormatPr defaultRowHeight="12.75" x14ac:dyDescent="0.2"/>
  <sheetData>
    <row r="2" spans="1:10" x14ac:dyDescent="0.2">
      <c r="A2" s="8" t="s">
        <v>34</v>
      </c>
      <c r="B2" s="8" t="s">
        <v>44</v>
      </c>
      <c r="C2" s="8" t="s">
        <v>43</v>
      </c>
      <c r="D2" s="8" t="s">
        <v>45</v>
      </c>
      <c r="E2" s="8" t="s">
        <v>46</v>
      </c>
      <c r="H2" s="8"/>
      <c r="I2" s="8"/>
      <c r="J2" s="8"/>
    </row>
    <row r="3" spans="1:10" x14ac:dyDescent="0.2">
      <c r="A3" s="8"/>
      <c r="B3" s="8"/>
      <c r="C3" s="8"/>
      <c r="D3" s="8"/>
      <c r="F3" s="8"/>
      <c r="G3" s="8"/>
      <c r="H3" s="8"/>
    </row>
    <row r="5" spans="1:10" x14ac:dyDescent="0.2">
      <c r="A5" t="s">
        <v>0</v>
      </c>
      <c r="B5">
        <v>11.7</v>
      </c>
      <c r="C5">
        <v>13.7</v>
      </c>
      <c r="D5">
        <v>6.9</v>
      </c>
      <c r="E5">
        <v>8.1</v>
      </c>
      <c r="G5" s="13">
        <f>C5-B5</f>
        <v>2</v>
      </c>
      <c r="H5">
        <f>E5-D5</f>
        <v>1.1999999999999993</v>
      </c>
    </row>
    <row r="6" spans="1:10" x14ac:dyDescent="0.2">
      <c r="A6" t="s">
        <v>1</v>
      </c>
      <c r="B6">
        <v>12.2</v>
      </c>
      <c r="C6">
        <v>14.2</v>
      </c>
      <c r="D6">
        <v>11.6</v>
      </c>
      <c r="E6">
        <v>13.5</v>
      </c>
      <c r="G6" s="13">
        <f t="shared" ref="G6:G34" si="0">C6-B6</f>
        <v>2</v>
      </c>
      <c r="H6">
        <f t="shared" ref="H6:H34" si="1">E6-D6</f>
        <v>1.9000000000000004</v>
      </c>
    </row>
    <row r="7" spans="1:10" x14ac:dyDescent="0.2">
      <c r="A7" t="s">
        <v>2</v>
      </c>
      <c r="B7">
        <v>8.9</v>
      </c>
      <c r="C7">
        <v>10.3</v>
      </c>
      <c r="D7">
        <v>6.4</v>
      </c>
      <c r="E7">
        <v>7.5</v>
      </c>
      <c r="G7" s="13">
        <f t="shared" si="0"/>
        <v>1.4000000000000004</v>
      </c>
      <c r="H7">
        <f t="shared" si="1"/>
        <v>1.0999999999999996</v>
      </c>
    </row>
    <row r="8" spans="1:10" x14ac:dyDescent="0.2">
      <c r="A8" t="s">
        <v>3</v>
      </c>
      <c r="B8">
        <v>11.7</v>
      </c>
      <c r="C8">
        <v>13.6</v>
      </c>
      <c r="D8">
        <v>6.8</v>
      </c>
      <c r="E8">
        <v>7.9</v>
      </c>
      <c r="G8" s="13">
        <f t="shared" si="0"/>
        <v>1.9000000000000004</v>
      </c>
      <c r="H8">
        <f t="shared" si="1"/>
        <v>1.1000000000000005</v>
      </c>
    </row>
    <row r="9" spans="1:10" x14ac:dyDescent="0.2">
      <c r="A9" t="s">
        <v>4</v>
      </c>
      <c r="B9">
        <v>12.1</v>
      </c>
      <c r="C9">
        <v>14.3</v>
      </c>
      <c r="D9">
        <v>7.6</v>
      </c>
      <c r="E9">
        <v>9</v>
      </c>
      <c r="G9" s="13">
        <f t="shared" si="0"/>
        <v>2.2000000000000011</v>
      </c>
      <c r="H9">
        <f t="shared" si="1"/>
        <v>1.4000000000000004</v>
      </c>
    </row>
    <row r="10" spans="1:10" x14ac:dyDescent="0.2">
      <c r="A10" t="s">
        <v>5</v>
      </c>
      <c r="B10">
        <v>18.5</v>
      </c>
      <c r="C10">
        <v>21.3</v>
      </c>
      <c r="D10">
        <v>11.6</v>
      </c>
      <c r="E10">
        <v>13.3</v>
      </c>
      <c r="G10" s="13">
        <f t="shared" si="0"/>
        <v>2.8000000000000007</v>
      </c>
      <c r="H10">
        <f t="shared" si="1"/>
        <v>1.7000000000000011</v>
      </c>
    </row>
    <row r="11" spans="1:10" x14ac:dyDescent="0.2">
      <c r="A11" t="s">
        <v>6</v>
      </c>
      <c r="B11">
        <v>10.4</v>
      </c>
      <c r="C11">
        <v>12.3</v>
      </c>
      <c r="D11">
        <v>8.8000000000000007</v>
      </c>
      <c r="E11">
        <v>10.5</v>
      </c>
      <c r="G11" s="13">
        <f t="shared" si="0"/>
        <v>1.9000000000000004</v>
      </c>
      <c r="H11">
        <f t="shared" si="1"/>
        <v>1.6999999999999993</v>
      </c>
    </row>
    <row r="12" spans="1:10" x14ac:dyDescent="0.2">
      <c r="A12" t="s">
        <v>7</v>
      </c>
      <c r="B12">
        <v>10.8</v>
      </c>
      <c r="C12">
        <v>12.5</v>
      </c>
      <c r="D12">
        <v>9.3000000000000007</v>
      </c>
      <c r="E12">
        <v>10.8</v>
      </c>
      <c r="G12" s="13">
        <f t="shared" si="0"/>
        <v>1.6999999999999993</v>
      </c>
      <c r="H12">
        <f t="shared" si="1"/>
        <v>1.5</v>
      </c>
    </row>
    <row r="13" spans="1:10" x14ac:dyDescent="0.2">
      <c r="A13" t="s">
        <v>8</v>
      </c>
      <c r="B13">
        <v>7.2</v>
      </c>
      <c r="C13">
        <v>8.5</v>
      </c>
      <c r="D13">
        <v>7.2</v>
      </c>
      <c r="E13">
        <v>8.5</v>
      </c>
      <c r="G13" s="13">
        <f t="shared" si="0"/>
        <v>1.2999999999999998</v>
      </c>
      <c r="H13">
        <f t="shared" si="1"/>
        <v>1.2999999999999998</v>
      </c>
    </row>
    <row r="14" spans="1:10" x14ac:dyDescent="0.2">
      <c r="A14" t="s">
        <v>9</v>
      </c>
      <c r="B14">
        <v>14.3</v>
      </c>
      <c r="C14">
        <v>16.600000000000001</v>
      </c>
      <c r="D14">
        <v>14.3</v>
      </c>
      <c r="E14">
        <v>16.600000000000001</v>
      </c>
      <c r="G14" s="13">
        <f t="shared" si="0"/>
        <v>2.3000000000000007</v>
      </c>
      <c r="H14">
        <f t="shared" si="1"/>
        <v>2.3000000000000007</v>
      </c>
    </row>
    <row r="15" spans="1:10" x14ac:dyDescent="0.2">
      <c r="A15" t="s">
        <v>10</v>
      </c>
      <c r="B15">
        <v>12.4</v>
      </c>
      <c r="C15">
        <v>15.4</v>
      </c>
      <c r="D15">
        <v>12.4</v>
      </c>
      <c r="E15">
        <v>15.4</v>
      </c>
      <c r="G15" s="13">
        <f t="shared" si="0"/>
        <v>3</v>
      </c>
      <c r="H15">
        <f t="shared" si="1"/>
        <v>3</v>
      </c>
    </row>
    <row r="16" spans="1:10" x14ac:dyDescent="0.2">
      <c r="A16" t="s">
        <v>11</v>
      </c>
      <c r="B16">
        <v>17</v>
      </c>
      <c r="C16">
        <v>19.100000000000001</v>
      </c>
      <c r="D16">
        <v>13.7</v>
      </c>
      <c r="E16">
        <v>15.4</v>
      </c>
      <c r="G16" s="13">
        <f t="shared" si="0"/>
        <v>2.1000000000000014</v>
      </c>
      <c r="H16">
        <f t="shared" si="1"/>
        <v>1.7000000000000011</v>
      </c>
    </row>
    <row r="17" spans="1:8" x14ac:dyDescent="0.2">
      <c r="A17" t="s">
        <v>12</v>
      </c>
      <c r="B17">
        <v>12.1</v>
      </c>
      <c r="C17">
        <v>14.5</v>
      </c>
      <c r="D17">
        <v>6.1</v>
      </c>
      <c r="E17">
        <v>7.2</v>
      </c>
      <c r="G17" s="13">
        <f t="shared" si="0"/>
        <v>2.4000000000000004</v>
      </c>
      <c r="H17">
        <f t="shared" si="1"/>
        <v>1.1000000000000005</v>
      </c>
    </row>
    <row r="18" spans="1:8" x14ac:dyDescent="0.2">
      <c r="A18" t="s">
        <v>13</v>
      </c>
      <c r="B18">
        <v>10</v>
      </c>
      <c r="C18">
        <v>10.7</v>
      </c>
      <c r="D18">
        <v>10</v>
      </c>
      <c r="E18">
        <v>10.7</v>
      </c>
      <c r="G18" s="13">
        <f t="shared" si="0"/>
        <v>0.69999999999999929</v>
      </c>
      <c r="H18">
        <f t="shared" si="1"/>
        <v>0.69999999999999929</v>
      </c>
    </row>
    <row r="19" spans="1:8" x14ac:dyDescent="0.2">
      <c r="A19" t="s">
        <v>14</v>
      </c>
      <c r="B19">
        <v>7.8</v>
      </c>
      <c r="C19">
        <v>8.8000000000000007</v>
      </c>
      <c r="D19">
        <v>5.6</v>
      </c>
      <c r="E19">
        <v>6.3</v>
      </c>
      <c r="G19" s="13">
        <f t="shared" si="0"/>
        <v>1.0000000000000009</v>
      </c>
      <c r="H19">
        <f t="shared" si="1"/>
        <v>0.70000000000000018</v>
      </c>
    </row>
    <row r="20" spans="1:8" x14ac:dyDescent="0.2">
      <c r="A20" t="s">
        <v>15</v>
      </c>
      <c r="B20">
        <v>8.9</v>
      </c>
      <c r="C20">
        <v>10.7</v>
      </c>
      <c r="D20">
        <v>5.9</v>
      </c>
      <c r="E20">
        <v>7</v>
      </c>
      <c r="G20" s="13">
        <f t="shared" si="0"/>
        <v>1.7999999999999989</v>
      </c>
      <c r="H20">
        <f t="shared" si="1"/>
        <v>1.0999999999999996</v>
      </c>
    </row>
    <row r="21" spans="1:8" x14ac:dyDescent="0.2">
      <c r="A21" t="s">
        <v>16</v>
      </c>
      <c r="B21">
        <v>21.7</v>
      </c>
      <c r="C21">
        <v>26.5</v>
      </c>
      <c r="D21">
        <v>19.2</v>
      </c>
      <c r="E21">
        <v>23.5</v>
      </c>
      <c r="G21" s="13">
        <f t="shared" si="0"/>
        <v>4.8000000000000007</v>
      </c>
      <c r="H21">
        <f t="shared" si="1"/>
        <v>4.3000000000000007</v>
      </c>
    </row>
    <row r="22" spans="1:8" x14ac:dyDescent="0.2">
      <c r="A22" t="s">
        <v>17</v>
      </c>
      <c r="B22">
        <v>7.3</v>
      </c>
      <c r="C22">
        <v>8.9</v>
      </c>
      <c r="D22">
        <v>4.8</v>
      </c>
      <c r="E22">
        <v>4.8</v>
      </c>
      <c r="G22" s="13">
        <f t="shared" si="0"/>
        <v>1.6000000000000005</v>
      </c>
      <c r="H22">
        <f t="shared" si="1"/>
        <v>0</v>
      </c>
    </row>
    <row r="23" spans="1:8" x14ac:dyDescent="0.2">
      <c r="A23" t="s">
        <v>18</v>
      </c>
      <c r="B23">
        <v>17.2</v>
      </c>
      <c r="C23">
        <v>20.100000000000001</v>
      </c>
      <c r="D23">
        <v>16.3</v>
      </c>
      <c r="E23">
        <v>19.100000000000001</v>
      </c>
      <c r="G23" s="13">
        <f t="shared" si="0"/>
        <v>2.9000000000000021</v>
      </c>
      <c r="H23">
        <f t="shared" si="1"/>
        <v>2.8000000000000007</v>
      </c>
    </row>
    <row r="24" spans="1:8" x14ac:dyDescent="0.2">
      <c r="A24" t="s">
        <v>19</v>
      </c>
      <c r="B24">
        <v>14.3</v>
      </c>
      <c r="C24">
        <v>16.8</v>
      </c>
      <c r="D24">
        <v>7.2</v>
      </c>
      <c r="E24">
        <v>8.4</v>
      </c>
      <c r="G24" s="13">
        <f t="shared" si="0"/>
        <v>2.5</v>
      </c>
      <c r="H24">
        <f t="shared" si="1"/>
        <v>1.2000000000000002</v>
      </c>
    </row>
    <row r="25" spans="1:8" x14ac:dyDescent="0.2">
      <c r="A25" t="s">
        <v>20</v>
      </c>
      <c r="B25">
        <v>11.4</v>
      </c>
      <c r="C25">
        <v>13.4</v>
      </c>
      <c r="D25">
        <v>10.199999999999999</v>
      </c>
      <c r="E25">
        <v>11.9</v>
      </c>
      <c r="G25" s="13">
        <f t="shared" si="0"/>
        <v>2</v>
      </c>
      <c r="H25">
        <f t="shared" si="1"/>
        <v>1.7000000000000011</v>
      </c>
    </row>
    <row r="26" spans="1:8" x14ac:dyDescent="0.2">
      <c r="A26" t="s">
        <v>21</v>
      </c>
      <c r="B26">
        <v>8.4</v>
      </c>
      <c r="C26">
        <v>9.5</v>
      </c>
      <c r="D26">
        <v>8.4</v>
      </c>
      <c r="E26">
        <v>8.6</v>
      </c>
      <c r="G26" s="13">
        <f t="shared" si="0"/>
        <v>1.0999999999999996</v>
      </c>
      <c r="H26">
        <f t="shared" si="1"/>
        <v>0.19999999999999929</v>
      </c>
    </row>
    <row r="27" spans="1:8" x14ac:dyDescent="0.2">
      <c r="A27" t="s">
        <v>22</v>
      </c>
      <c r="B27">
        <v>8</v>
      </c>
      <c r="C27">
        <v>9.3000000000000007</v>
      </c>
      <c r="D27">
        <v>8.1</v>
      </c>
      <c r="E27">
        <v>9.5</v>
      </c>
      <c r="G27" s="13">
        <f t="shared" si="0"/>
        <v>1.3000000000000007</v>
      </c>
      <c r="H27">
        <f t="shared" si="1"/>
        <v>1.4000000000000004</v>
      </c>
    </row>
    <row r="28" spans="1:8" x14ac:dyDescent="0.2">
      <c r="A28" t="s">
        <v>23</v>
      </c>
      <c r="B28">
        <v>8.8000000000000007</v>
      </c>
      <c r="C28">
        <v>10.6</v>
      </c>
      <c r="D28">
        <v>8.8000000000000007</v>
      </c>
      <c r="E28">
        <v>10.6</v>
      </c>
      <c r="G28" s="13">
        <f t="shared" si="0"/>
        <v>1.7999999999999989</v>
      </c>
      <c r="H28">
        <f t="shared" si="1"/>
        <v>1.7999999999999989</v>
      </c>
    </row>
    <row r="29" spans="1:8" x14ac:dyDescent="0.2">
      <c r="A29" t="s">
        <v>24</v>
      </c>
      <c r="B29">
        <v>12.2</v>
      </c>
      <c r="C29">
        <v>14.3</v>
      </c>
      <c r="D29">
        <v>12.2</v>
      </c>
      <c r="E29">
        <v>14.3</v>
      </c>
      <c r="G29" s="13">
        <f t="shared" si="0"/>
        <v>2.1000000000000014</v>
      </c>
      <c r="H29">
        <f t="shared" si="1"/>
        <v>2.1000000000000014</v>
      </c>
    </row>
    <row r="30" spans="1:8" x14ac:dyDescent="0.2">
      <c r="A30" t="s">
        <v>25</v>
      </c>
      <c r="B30">
        <v>12.2</v>
      </c>
      <c r="C30">
        <v>14</v>
      </c>
      <c r="D30">
        <v>9.9</v>
      </c>
      <c r="E30">
        <v>11.3</v>
      </c>
      <c r="G30" s="13">
        <f t="shared" si="0"/>
        <v>1.8000000000000007</v>
      </c>
      <c r="H30">
        <f t="shared" si="1"/>
        <v>1.4000000000000004</v>
      </c>
    </row>
    <row r="31" spans="1:8" x14ac:dyDescent="0.2">
      <c r="A31" t="s">
        <v>26</v>
      </c>
      <c r="B31">
        <v>10.7</v>
      </c>
      <c r="C31">
        <v>13.1</v>
      </c>
      <c r="D31">
        <v>9.8000000000000007</v>
      </c>
      <c r="E31">
        <v>12</v>
      </c>
      <c r="G31" s="13">
        <f t="shared" si="0"/>
        <v>2.4000000000000004</v>
      </c>
      <c r="H31">
        <f t="shared" si="1"/>
        <v>2.1999999999999993</v>
      </c>
    </row>
    <row r="32" spans="1:8" x14ac:dyDescent="0.2">
      <c r="A32" t="s">
        <v>27</v>
      </c>
      <c r="B32">
        <v>11</v>
      </c>
      <c r="C32">
        <v>12.9</v>
      </c>
      <c r="D32">
        <v>11</v>
      </c>
      <c r="E32">
        <v>12.9</v>
      </c>
      <c r="G32" s="13">
        <f t="shared" si="0"/>
        <v>1.9000000000000004</v>
      </c>
      <c r="H32">
        <f t="shared" si="1"/>
        <v>1.9000000000000004</v>
      </c>
    </row>
    <row r="33" spans="1:8" x14ac:dyDescent="0.2">
      <c r="A33" t="s">
        <v>28</v>
      </c>
      <c r="B33">
        <v>6.8</v>
      </c>
      <c r="C33">
        <v>7.8</v>
      </c>
      <c r="D33">
        <v>4.0999999999999996</v>
      </c>
      <c r="E33">
        <v>4.7</v>
      </c>
      <c r="G33" s="13">
        <f t="shared" si="0"/>
        <v>1</v>
      </c>
      <c r="H33">
        <f t="shared" si="1"/>
        <v>0.60000000000000053</v>
      </c>
    </row>
    <row r="34" spans="1:8" x14ac:dyDescent="0.2">
      <c r="A34" t="s">
        <v>29</v>
      </c>
      <c r="B34">
        <v>7.2</v>
      </c>
      <c r="C34">
        <v>8.3000000000000007</v>
      </c>
      <c r="D34">
        <v>5.5</v>
      </c>
      <c r="E34">
        <v>6.4</v>
      </c>
      <c r="G34" s="13">
        <f t="shared" si="0"/>
        <v>1.1000000000000005</v>
      </c>
      <c r="H34">
        <f t="shared" si="1"/>
        <v>0.90000000000000036</v>
      </c>
    </row>
    <row r="36" spans="1:8" x14ac:dyDescent="0.2">
      <c r="A36" t="s">
        <v>30</v>
      </c>
      <c r="B36" s="1">
        <f>AVERAGE(B5:B34)</f>
        <v>11.439999999999998</v>
      </c>
      <c r="C36" s="1">
        <f>AVERAGE(C5:C34)</f>
        <v>13.400000000000002</v>
      </c>
      <c r="D36" s="1">
        <f>AVERAGE(D5:D34)</f>
        <v>9.3233333333333324</v>
      </c>
      <c r="E36" s="1">
        <f>AVERAGE(E5:E34)</f>
        <v>10.856666666666666</v>
      </c>
      <c r="G36" s="11">
        <f>AVERAGE(G5:G34)</f>
        <v>1.9600000000000006</v>
      </c>
      <c r="H36" s="11">
        <f>AVERAGE(H5:H34)</f>
        <v>1.533333333333333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opLeftCell="A9" workbookViewId="0">
      <selection activeCell="G21" sqref="G21:H21"/>
    </sheetView>
  </sheetViews>
  <sheetFormatPr defaultRowHeight="12.75" x14ac:dyDescent="0.2"/>
  <sheetData>
    <row r="2" spans="1:10" x14ac:dyDescent="0.2">
      <c r="A2" s="8" t="s">
        <v>34</v>
      </c>
      <c r="B2" s="8" t="s">
        <v>44</v>
      </c>
      <c r="C2" s="8" t="s">
        <v>43</v>
      </c>
      <c r="D2" s="8" t="s">
        <v>45</v>
      </c>
      <c r="E2" s="8" t="s">
        <v>46</v>
      </c>
      <c r="H2" s="8"/>
      <c r="I2" s="8"/>
      <c r="J2" s="8"/>
    </row>
    <row r="3" spans="1:10" x14ac:dyDescent="0.2">
      <c r="A3" s="8"/>
      <c r="B3" s="8"/>
      <c r="C3" s="8"/>
      <c r="D3" s="8"/>
      <c r="F3" s="8"/>
      <c r="G3" s="8"/>
      <c r="H3" s="8"/>
    </row>
    <row r="5" spans="1:10" x14ac:dyDescent="0.2">
      <c r="A5" t="s">
        <v>28</v>
      </c>
      <c r="B5">
        <v>6.8</v>
      </c>
      <c r="C5">
        <v>7.8</v>
      </c>
      <c r="D5">
        <v>4.0999999999999996</v>
      </c>
      <c r="E5">
        <v>4.7</v>
      </c>
      <c r="G5" s="13">
        <f t="shared" ref="G5:G20" si="0">C5-B5</f>
        <v>1</v>
      </c>
      <c r="H5">
        <f t="shared" ref="H5:H20" si="1">E5-D5</f>
        <v>0.60000000000000053</v>
      </c>
    </row>
    <row r="6" spans="1:10" x14ac:dyDescent="0.2">
      <c r="A6" t="s">
        <v>8</v>
      </c>
      <c r="B6">
        <v>7.2</v>
      </c>
      <c r="C6">
        <v>8.5</v>
      </c>
      <c r="D6">
        <v>7.2</v>
      </c>
      <c r="E6">
        <v>8.5</v>
      </c>
      <c r="G6" s="13">
        <f t="shared" si="0"/>
        <v>1.2999999999999998</v>
      </c>
      <c r="H6">
        <f t="shared" si="1"/>
        <v>1.2999999999999998</v>
      </c>
    </row>
    <row r="7" spans="1:10" x14ac:dyDescent="0.2">
      <c r="A7" t="s">
        <v>29</v>
      </c>
      <c r="B7">
        <v>7.2</v>
      </c>
      <c r="C7">
        <v>8.3000000000000007</v>
      </c>
      <c r="D7">
        <v>5.5</v>
      </c>
      <c r="E7">
        <v>6.4</v>
      </c>
      <c r="G7" s="13">
        <f t="shared" si="0"/>
        <v>1.1000000000000005</v>
      </c>
      <c r="H7">
        <f t="shared" si="1"/>
        <v>0.90000000000000036</v>
      </c>
    </row>
    <row r="8" spans="1:10" x14ac:dyDescent="0.2">
      <c r="A8" t="s">
        <v>17</v>
      </c>
      <c r="B8">
        <v>7.3</v>
      </c>
      <c r="C8">
        <v>8.9</v>
      </c>
      <c r="D8">
        <v>4.8</v>
      </c>
      <c r="E8">
        <v>4.8</v>
      </c>
      <c r="G8" s="13">
        <f t="shared" si="0"/>
        <v>1.6000000000000005</v>
      </c>
      <c r="H8">
        <f t="shared" si="1"/>
        <v>0</v>
      </c>
    </row>
    <row r="9" spans="1:10" x14ac:dyDescent="0.2">
      <c r="A9" t="s">
        <v>14</v>
      </c>
      <c r="B9">
        <v>7.8</v>
      </c>
      <c r="C9">
        <v>8.8000000000000007</v>
      </c>
      <c r="D9">
        <v>5.6</v>
      </c>
      <c r="E9">
        <v>6.3</v>
      </c>
      <c r="G9" s="13">
        <f t="shared" si="0"/>
        <v>1.0000000000000009</v>
      </c>
      <c r="H9">
        <f t="shared" si="1"/>
        <v>0.70000000000000018</v>
      </c>
    </row>
    <row r="10" spans="1:10" x14ac:dyDescent="0.2">
      <c r="A10" t="s">
        <v>22</v>
      </c>
      <c r="B10">
        <v>8</v>
      </c>
      <c r="C10">
        <v>9.3000000000000007</v>
      </c>
      <c r="D10">
        <v>8.1</v>
      </c>
      <c r="E10">
        <v>9.5</v>
      </c>
      <c r="G10" s="13">
        <f t="shared" si="0"/>
        <v>1.3000000000000007</v>
      </c>
      <c r="H10">
        <f t="shared" si="1"/>
        <v>1.4000000000000004</v>
      </c>
    </row>
    <row r="11" spans="1:10" x14ac:dyDescent="0.2">
      <c r="A11" t="s">
        <v>21</v>
      </c>
      <c r="B11">
        <v>8.4</v>
      </c>
      <c r="C11">
        <v>9.5</v>
      </c>
      <c r="D11">
        <v>8.4</v>
      </c>
      <c r="E11">
        <v>8.6</v>
      </c>
      <c r="G11" s="13">
        <f t="shared" si="0"/>
        <v>1.0999999999999996</v>
      </c>
      <c r="H11">
        <f t="shared" si="1"/>
        <v>0.19999999999999929</v>
      </c>
    </row>
    <row r="12" spans="1:10" x14ac:dyDescent="0.2">
      <c r="A12" t="s">
        <v>23</v>
      </c>
      <c r="B12">
        <v>8.8000000000000007</v>
      </c>
      <c r="C12">
        <v>10.6</v>
      </c>
      <c r="D12">
        <v>8.8000000000000007</v>
      </c>
      <c r="E12">
        <v>10.6</v>
      </c>
      <c r="G12" s="13">
        <f t="shared" si="0"/>
        <v>1.7999999999999989</v>
      </c>
      <c r="H12">
        <f t="shared" si="1"/>
        <v>1.7999999999999989</v>
      </c>
    </row>
    <row r="13" spans="1:10" x14ac:dyDescent="0.2">
      <c r="A13" t="s">
        <v>2</v>
      </c>
      <c r="B13">
        <v>8.9</v>
      </c>
      <c r="C13">
        <v>10.3</v>
      </c>
      <c r="D13">
        <v>6.4</v>
      </c>
      <c r="E13">
        <v>7.5</v>
      </c>
      <c r="G13" s="13">
        <f t="shared" si="0"/>
        <v>1.4000000000000004</v>
      </c>
      <c r="H13">
        <f t="shared" si="1"/>
        <v>1.0999999999999996</v>
      </c>
    </row>
    <row r="14" spans="1:10" x14ac:dyDescent="0.2">
      <c r="A14" t="s">
        <v>15</v>
      </c>
      <c r="B14">
        <v>8.9</v>
      </c>
      <c r="C14">
        <v>10.7</v>
      </c>
      <c r="D14">
        <v>5.9</v>
      </c>
      <c r="E14">
        <v>7</v>
      </c>
      <c r="G14" s="13">
        <f t="shared" si="0"/>
        <v>1.7999999999999989</v>
      </c>
      <c r="H14">
        <f t="shared" si="1"/>
        <v>1.0999999999999996</v>
      </c>
    </row>
    <row r="15" spans="1:10" x14ac:dyDescent="0.2">
      <c r="A15" t="s">
        <v>13</v>
      </c>
      <c r="B15">
        <v>10</v>
      </c>
      <c r="C15">
        <v>10.7</v>
      </c>
      <c r="D15">
        <v>10</v>
      </c>
      <c r="E15">
        <v>10.7</v>
      </c>
      <c r="G15" s="13">
        <f t="shared" si="0"/>
        <v>0.69999999999999929</v>
      </c>
      <c r="H15">
        <f t="shared" si="1"/>
        <v>0.69999999999999929</v>
      </c>
    </row>
    <row r="16" spans="1:10" x14ac:dyDescent="0.2">
      <c r="A16" t="s">
        <v>6</v>
      </c>
      <c r="B16">
        <v>10.4</v>
      </c>
      <c r="C16">
        <v>12.3</v>
      </c>
      <c r="D16">
        <v>8.8000000000000007</v>
      </c>
      <c r="E16">
        <v>10.5</v>
      </c>
      <c r="G16" s="13">
        <f t="shared" si="0"/>
        <v>1.9000000000000004</v>
      </c>
      <c r="H16">
        <f t="shared" si="1"/>
        <v>1.6999999999999993</v>
      </c>
    </row>
    <row r="17" spans="1:8" x14ac:dyDescent="0.2">
      <c r="A17" t="s">
        <v>26</v>
      </c>
      <c r="B17">
        <v>10.7</v>
      </c>
      <c r="C17">
        <v>13.1</v>
      </c>
      <c r="D17">
        <v>9.8000000000000007</v>
      </c>
      <c r="E17">
        <v>12</v>
      </c>
      <c r="G17" s="13">
        <f t="shared" si="0"/>
        <v>2.4000000000000004</v>
      </c>
      <c r="H17">
        <f t="shared" si="1"/>
        <v>2.1999999999999993</v>
      </c>
    </row>
    <row r="18" spans="1:8" x14ac:dyDescent="0.2">
      <c r="A18" t="s">
        <v>7</v>
      </c>
      <c r="B18">
        <v>10.8</v>
      </c>
      <c r="C18">
        <v>12.5</v>
      </c>
      <c r="D18">
        <v>9.3000000000000007</v>
      </c>
      <c r="E18">
        <v>10.8</v>
      </c>
      <c r="G18" s="13">
        <f t="shared" si="0"/>
        <v>1.6999999999999993</v>
      </c>
      <c r="H18">
        <f t="shared" si="1"/>
        <v>1.5</v>
      </c>
    </row>
    <row r="19" spans="1:8" x14ac:dyDescent="0.2">
      <c r="A19" t="s">
        <v>27</v>
      </c>
      <c r="B19">
        <v>11</v>
      </c>
      <c r="C19">
        <v>12.9</v>
      </c>
      <c r="D19">
        <v>11</v>
      </c>
      <c r="E19">
        <v>12.9</v>
      </c>
      <c r="G19" s="13">
        <f t="shared" si="0"/>
        <v>1.9000000000000004</v>
      </c>
      <c r="H19">
        <f t="shared" si="1"/>
        <v>1.9000000000000004</v>
      </c>
    </row>
    <row r="20" spans="1:8" x14ac:dyDescent="0.2">
      <c r="A20" t="s">
        <v>20</v>
      </c>
      <c r="B20">
        <v>11.4</v>
      </c>
      <c r="C20">
        <v>13.4</v>
      </c>
      <c r="D20">
        <v>10.199999999999999</v>
      </c>
      <c r="E20">
        <v>11.9</v>
      </c>
      <c r="G20" s="13">
        <f t="shared" si="0"/>
        <v>2</v>
      </c>
      <c r="H20">
        <f t="shared" si="1"/>
        <v>1.7000000000000011</v>
      </c>
    </row>
    <row r="21" spans="1:8" x14ac:dyDescent="0.2">
      <c r="A21" t="s">
        <v>30</v>
      </c>
      <c r="B21" s="1">
        <f>AVERAGE(B1:B19)</f>
        <v>8.8133333333333344</v>
      </c>
      <c r="C21" s="1">
        <f>AVERAGE(C1:C19)</f>
        <v>10.28</v>
      </c>
      <c r="D21" s="1">
        <f>AVERAGE(D1:D19)</f>
        <v>7.5799999999999992</v>
      </c>
      <c r="E21" s="1">
        <f>AVERAGE(E1:E19)</f>
        <v>8.7200000000000006</v>
      </c>
      <c r="G21" s="11">
        <f>AVERAGE(G5:G20,G22:G35)</f>
        <v>1.96</v>
      </c>
      <c r="H21" s="11">
        <f>AVERAGE(H5:H20,H22:H35)</f>
        <v>1.5333333333333334</v>
      </c>
    </row>
    <row r="22" spans="1:8" x14ac:dyDescent="0.2">
      <c r="A22" t="s">
        <v>0</v>
      </c>
      <c r="B22">
        <v>11.7</v>
      </c>
      <c r="C22">
        <v>13.7</v>
      </c>
      <c r="D22">
        <v>6.9</v>
      </c>
      <c r="E22">
        <v>8.1</v>
      </c>
      <c r="G22" s="13">
        <f t="shared" ref="G22:G35" si="2">C22-B22</f>
        <v>2</v>
      </c>
      <c r="H22">
        <f t="shared" ref="H22:H35" si="3">E22-D22</f>
        <v>1.1999999999999993</v>
      </c>
    </row>
    <row r="23" spans="1:8" x14ac:dyDescent="0.2">
      <c r="A23" t="s">
        <v>3</v>
      </c>
      <c r="B23">
        <v>11.7</v>
      </c>
      <c r="C23">
        <v>13.6</v>
      </c>
      <c r="D23">
        <v>6.8</v>
      </c>
      <c r="E23">
        <v>7.9</v>
      </c>
      <c r="G23" s="13">
        <f t="shared" si="2"/>
        <v>1.9000000000000004</v>
      </c>
      <c r="H23">
        <f t="shared" si="3"/>
        <v>1.1000000000000005</v>
      </c>
    </row>
    <row r="24" spans="1:8" x14ac:dyDescent="0.2">
      <c r="A24" t="s">
        <v>4</v>
      </c>
      <c r="B24">
        <v>12.1</v>
      </c>
      <c r="C24">
        <v>14.3</v>
      </c>
      <c r="D24">
        <v>7.6</v>
      </c>
      <c r="E24">
        <v>9</v>
      </c>
      <c r="G24" s="13">
        <f t="shared" si="2"/>
        <v>2.2000000000000011</v>
      </c>
      <c r="H24">
        <f t="shared" si="3"/>
        <v>1.4000000000000004</v>
      </c>
    </row>
    <row r="25" spans="1:8" x14ac:dyDescent="0.2">
      <c r="A25" t="s">
        <v>12</v>
      </c>
      <c r="B25">
        <v>12.1</v>
      </c>
      <c r="C25">
        <v>14.5</v>
      </c>
      <c r="D25">
        <v>6.1</v>
      </c>
      <c r="E25">
        <v>7.2</v>
      </c>
      <c r="G25" s="13">
        <f t="shared" si="2"/>
        <v>2.4000000000000004</v>
      </c>
      <c r="H25">
        <f t="shared" si="3"/>
        <v>1.1000000000000005</v>
      </c>
    </row>
    <row r="26" spans="1:8" x14ac:dyDescent="0.2">
      <c r="A26" t="s">
        <v>1</v>
      </c>
      <c r="B26">
        <v>12.2</v>
      </c>
      <c r="C26">
        <v>14.2</v>
      </c>
      <c r="D26">
        <v>11.6</v>
      </c>
      <c r="E26">
        <v>13.5</v>
      </c>
      <c r="G26" s="13">
        <f t="shared" si="2"/>
        <v>2</v>
      </c>
      <c r="H26">
        <f t="shared" si="3"/>
        <v>1.9000000000000004</v>
      </c>
    </row>
    <row r="27" spans="1:8" x14ac:dyDescent="0.2">
      <c r="A27" t="s">
        <v>24</v>
      </c>
      <c r="B27">
        <v>12.2</v>
      </c>
      <c r="C27">
        <v>14.3</v>
      </c>
      <c r="D27">
        <v>12.2</v>
      </c>
      <c r="E27">
        <v>14.3</v>
      </c>
      <c r="G27" s="13">
        <f t="shared" si="2"/>
        <v>2.1000000000000014</v>
      </c>
      <c r="H27">
        <f t="shared" si="3"/>
        <v>2.1000000000000014</v>
      </c>
    </row>
    <row r="28" spans="1:8" x14ac:dyDescent="0.2">
      <c r="A28" t="s">
        <v>25</v>
      </c>
      <c r="B28">
        <v>12.2</v>
      </c>
      <c r="C28">
        <v>14</v>
      </c>
      <c r="D28">
        <v>9.9</v>
      </c>
      <c r="E28">
        <v>11.3</v>
      </c>
      <c r="G28" s="13">
        <f t="shared" si="2"/>
        <v>1.8000000000000007</v>
      </c>
      <c r="H28">
        <f t="shared" si="3"/>
        <v>1.4000000000000004</v>
      </c>
    </row>
    <row r="29" spans="1:8" x14ac:dyDescent="0.2">
      <c r="A29" t="s">
        <v>10</v>
      </c>
      <c r="B29">
        <v>12.4</v>
      </c>
      <c r="C29">
        <v>15.4</v>
      </c>
      <c r="D29">
        <v>12.4</v>
      </c>
      <c r="E29">
        <v>15.4</v>
      </c>
      <c r="G29" s="13">
        <f t="shared" si="2"/>
        <v>3</v>
      </c>
      <c r="H29">
        <f t="shared" si="3"/>
        <v>3</v>
      </c>
    </row>
    <row r="30" spans="1:8" x14ac:dyDescent="0.2">
      <c r="A30" t="s">
        <v>9</v>
      </c>
      <c r="B30">
        <v>14.3</v>
      </c>
      <c r="C30">
        <v>16.600000000000001</v>
      </c>
      <c r="D30">
        <v>14.3</v>
      </c>
      <c r="E30">
        <v>16.600000000000001</v>
      </c>
      <c r="G30" s="13">
        <f t="shared" si="2"/>
        <v>2.3000000000000007</v>
      </c>
      <c r="H30">
        <f t="shared" si="3"/>
        <v>2.3000000000000007</v>
      </c>
    </row>
    <row r="31" spans="1:8" x14ac:dyDescent="0.2">
      <c r="A31" t="s">
        <v>19</v>
      </c>
      <c r="B31">
        <v>14.3</v>
      </c>
      <c r="C31">
        <v>16.8</v>
      </c>
      <c r="D31">
        <v>7.2</v>
      </c>
      <c r="E31">
        <v>8.4</v>
      </c>
      <c r="G31" s="13">
        <f t="shared" si="2"/>
        <v>2.5</v>
      </c>
      <c r="H31">
        <f t="shared" si="3"/>
        <v>1.2000000000000002</v>
      </c>
    </row>
    <row r="32" spans="1:8" x14ac:dyDescent="0.2">
      <c r="A32" t="s">
        <v>11</v>
      </c>
      <c r="B32">
        <v>17</v>
      </c>
      <c r="C32">
        <v>19.100000000000001</v>
      </c>
      <c r="D32">
        <v>13.7</v>
      </c>
      <c r="E32">
        <v>15.4</v>
      </c>
      <c r="G32" s="13">
        <f t="shared" si="2"/>
        <v>2.1000000000000014</v>
      </c>
      <c r="H32">
        <f t="shared" si="3"/>
        <v>1.7000000000000011</v>
      </c>
    </row>
    <row r="33" spans="1:8" x14ac:dyDescent="0.2">
      <c r="A33" t="s">
        <v>18</v>
      </c>
      <c r="B33">
        <v>17.2</v>
      </c>
      <c r="C33">
        <v>20.100000000000001</v>
      </c>
      <c r="D33">
        <v>16.3</v>
      </c>
      <c r="E33">
        <v>19.100000000000001</v>
      </c>
      <c r="G33" s="13">
        <f t="shared" si="2"/>
        <v>2.9000000000000021</v>
      </c>
      <c r="H33">
        <f t="shared" si="3"/>
        <v>2.8000000000000007</v>
      </c>
    </row>
    <row r="34" spans="1:8" x14ac:dyDescent="0.2">
      <c r="A34" t="s">
        <v>5</v>
      </c>
      <c r="B34">
        <v>18.5</v>
      </c>
      <c r="C34">
        <v>21.3</v>
      </c>
      <c r="D34">
        <v>11.6</v>
      </c>
      <c r="E34">
        <v>13.3</v>
      </c>
      <c r="G34" s="13">
        <f t="shared" si="2"/>
        <v>2.8000000000000007</v>
      </c>
      <c r="H34">
        <f t="shared" si="3"/>
        <v>1.7000000000000011</v>
      </c>
    </row>
    <row r="35" spans="1:8" x14ac:dyDescent="0.2">
      <c r="A35" t="s">
        <v>16</v>
      </c>
      <c r="B35">
        <v>21.7</v>
      </c>
      <c r="C35">
        <v>26.5</v>
      </c>
      <c r="D35">
        <v>19.2</v>
      </c>
      <c r="E35">
        <v>23.5</v>
      </c>
      <c r="G35" s="13">
        <f t="shared" si="2"/>
        <v>4.8000000000000007</v>
      </c>
      <c r="H35">
        <f t="shared" si="3"/>
        <v>4.3000000000000007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indicator</vt:lpstr>
      <vt:lpstr>Fig 4.13</vt:lpstr>
      <vt:lpstr>Sheet3</vt:lpstr>
      <vt:lpstr>Sheet4</vt:lpstr>
      <vt:lpstr>Sheet5</vt:lpstr>
    </vt:vector>
  </TitlesOfParts>
  <Company>Axia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2015-09-30T13:32:12Z</cp:lastPrinted>
  <dcterms:created xsi:type="dcterms:W3CDTF">2007-02-06T17:56:25Z</dcterms:created>
  <dcterms:modified xsi:type="dcterms:W3CDTF">2017-11-30T10:38:06Z</dcterms:modified>
</cp:coreProperties>
</file>