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302018031P1 - Beyond GDP Measuring What Counts for Economic and Social Performance\"/>
    </mc:Choice>
  </mc:AlternateContent>
  <bookViews>
    <workbookView xWindow="120" yWindow="300" windowWidth="20730" windowHeight="11700"/>
  </bookViews>
  <sheets>
    <sheet name="US_linear trend1991-2006" sheetId="14" r:id="rId1"/>
    <sheet name="EA_linear trend1991-2006" sheetId="13" r:id="rId2"/>
  </sheets>
  <calcPr calcId="162913"/>
</workbook>
</file>

<file path=xl/calcChain.xml><?xml version="1.0" encoding="utf-8"?>
<calcChain xmlns="http://schemas.openxmlformats.org/spreadsheetml/2006/main">
  <c r="D131" i="14" l="1"/>
  <c r="E131" i="14" s="1"/>
  <c r="F131" i="14" s="1"/>
  <c r="B131" i="14"/>
  <c r="D130" i="14"/>
  <c r="E130" i="14" s="1"/>
  <c r="F130" i="14" s="1"/>
  <c r="B130" i="14"/>
  <c r="D129" i="14"/>
  <c r="E129" i="14" s="1"/>
  <c r="F129" i="14" s="1"/>
  <c r="B129" i="14"/>
  <c r="D128" i="14"/>
  <c r="E128" i="14" s="1"/>
  <c r="F128" i="14" s="1"/>
  <c r="B128" i="14"/>
  <c r="D127" i="14"/>
  <c r="E127" i="14" s="1"/>
  <c r="F127" i="14" s="1"/>
  <c r="B127" i="14"/>
  <c r="D126" i="14"/>
  <c r="E126" i="14" s="1"/>
  <c r="F126" i="14" s="1"/>
  <c r="B126" i="14"/>
  <c r="D125" i="14"/>
  <c r="E125" i="14" s="1"/>
  <c r="F125" i="14" s="1"/>
  <c r="B125" i="14"/>
  <c r="D124" i="14"/>
  <c r="E124" i="14" s="1"/>
  <c r="F124" i="14" s="1"/>
  <c r="B124" i="14"/>
  <c r="D123" i="14"/>
  <c r="E123" i="14" s="1"/>
  <c r="F123" i="14" s="1"/>
  <c r="B123" i="14"/>
  <c r="D122" i="14"/>
  <c r="E122" i="14" s="1"/>
  <c r="F122" i="14" s="1"/>
  <c r="B122" i="14"/>
  <c r="G121" i="14"/>
  <c r="D121" i="14"/>
  <c r="E121" i="14" s="1"/>
  <c r="F121" i="14" s="1"/>
  <c r="B121" i="14"/>
  <c r="D120" i="14"/>
  <c r="B120" i="14"/>
  <c r="D119" i="14"/>
  <c r="B119" i="14"/>
  <c r="D118" i="14"/>
  <c r="B118" i="14"/>
  <c r="D117" i="14"/>
  <c r="B117" i="14"/>
  <c r="D116" i="14"/>
  <c r="B116" i="14"/>
  <c r="D115" i="14"/>
  <c r="B115" i="14"/>
  <c r="D114" i="14"/>
  <c r="B114" i="14"/>
  <c r="D113" i="14"/>
  <c r="B113" i="14"/>
  <c r="D112" i="14"/>
  <c r="B112" i="14"/>
  <c r="D111" i="14"/>
  <c r="B111" i="14"/>
  <c r="D110" i="14"/>
  <c r="B110" i="14"/>
  <c r="D109" i="14"/>
  <c r="B109" i="14"/>
  <c r="D108" i="14"/>
  <c r="B108" i="14"/>
  <c r="D107" i="14"/>
  <c r="B107" i="14"/>
  <c r="D106" i="14"/>
  <c r="B106" i="14"/>
  <c r="D105" i="14"/>
  <c r="B105" i="14"/>
  <c r="D104" i="14"/>
  <c r="B104" i="14"/>
  <c r="D103" i="14"/>
  <c r="B103" i="14"/>
  <c r="G122" i="14" l="1"/>
  <c r="H121" i="14"/>
  <c r="I121" i="14" s="1"/>
  <c r="J121" i="14" s="1"/>
  <c r="D70" i="13"/>
  <c r="E70" i="13" s="1"/>
  <c r="F70" i="13" s="1"/>
  <c r="B70" i="13"/>
  <c r="D69" i="13"/>
  <c r="E69" i="13" s="1"/>
  <c r="F69" i="13" s="1"/>
  <c r="B69" i="13"/>
  <c r="D68" i="13"/>
  <c r="E68" i="13" s="1"/>
  <c r="F68" i="13" s="1"/>
  <c r="B68" i="13"/>
  <c r="D67" i="13"/>
  <c r="E67" i="13" s="1"/>
  <c r="F67" i="13" s="1"/>
  <c r="B67" i="13"/>
  <c r="D66" i="13"/>
  <c r="E66" i="13" s="1"/>
  <c r="F66" i="13" s="1"/>
  <c r="B66" i="13"/>
  <c r="D65" i="13"/>
  <c r="E65" i="13" s="1"/>
  <c r="F65" i="13" s="1"/>
  <c r="B65" i="13"/>
  <c r="D64" i="13"/>
  <c r="E64" i="13" s="1"/>
  <c r="F64" i="13" s="1"/>
  <c r="B64" i="13"/>
  <c r="D63" i="13"/>
  <c r="E63" i="13" s="1"/>
  <c r="F63" i="13" s="1"/>
  <c r="B63" i="13"/>
  <c r="D62" i="13"/>
  <c r="E62" i="13" s="1"/>
  <c r="F62" i="13" s="1"/>
  <c r="B62" i="13"/>
  <c r="D61" i="13"/>
  <c r="H61" i="13" s="1"/>
  <c r="B61" i="13"/>
  <c r="G60" i="13"/>
  <c r="G61" i="13" s="1"/>
  <c r="D60" i="13"/>
  <c r="H60" i="13" s="1"/>
  <c r="B60" i="13"/>
  <c r="D59" i="13"/>
  <c r="B59" i="13"/>
  <c r="D58" i="13"/>
  <c r="B58" i="13"/>
  <c r="D57" i="13"/>
  <c r="B57" i="13"/>
  <c r="D56" i="13"/>
  <c r="B56" i="13"/>
  <c r="D55" i="13"/>
  <c r="B55" i="13"/>
  <c r="D54" i="13"/>
  <c r="B54" i="13"/>
  <c r="D53" i="13"/>
  <c r="B53" i="13"/>
  <c r="D52" i="13"/>
  <c r="B52" i="13"/>
  <c r="D51" i="13"/>
  <c r="B51" i="13"/>
  <c r="D50" i="13"/>
  <c r="B50" i="13"/>
  <c r="D49" i="13"/>
  <c r="B49" i="13"/>
  <c r="D48" i="13"/>
  <c r="B48" i="13"/>
  <c r="D47" i="13"/>
  <c r="B47" i="13"/>
  <c r="D46" i="13"/>
  <c r="B46" i="13"/>
  <c r="D45" i="13"/>
  <c r="B45" i="13"/>
  <c r="D44" i="13"/>
  <c r="B44" i="13"/>
  <c r="D43" i="13"/>
  <c r="B43" i="13"/>
  <c r="D42" i="13"/>
  <c r="B42" i="13"/>
  <c r="H122" i="14" l="1"/>
  <c r="H123" i="14" s="1"/>
  <c r="H124" i="14" s="1"/>
  <c r="H125" i="14" s="1"/>
  <c r="H126" i="14" s="1"/>
  <c r="H127" i="14" s="1"/>
  <c r="H128" i="14" s="1"/>
  <c r="H129" i="14" s="1"/>
  <c r="H130" i="14" s="1"/>
  <c r="H131" i="14" s="1"/>
  <c r="I60" i="13"/>
  <c r="J60" i="13" s="1"/>
  <c r="I122" i="14"/>
  <c r="J122" i="14" s="1"/>
  <c r="G123" i="14"/>
  <c r="I61" i="13"/>
  <c r="J61" i="13" s="1"/>
  <c r="G62" i="13"/>
  <c r="H62" i="13"/>
  <c r="H63" i="13" s="1"/>
  <c r="H64" i="13" s="1"/>
  <c r="H65" i="13" s="1"/>
  <c r="H66" i="13" s="1"/>
  <c r="H67" i="13" s="1"/>
  <c r="H68" i="13" s="1"/>
  <c r="H69" i="13" s="1"/>
  <c r="H70" i="13" s="1"/>
  <c r="E60" i="13"/>
  <c r="F60" i="13" s="1"/>
  <c r="E61" i="13"/>
  <c r="F61" i="13" s="1"/>
  <c r="D72" i="14"/>
  <c r="E72" i="14" s="1"/>
  <c r="F72" i="14" s="1"/>
  <c r="B72" i="14"/>
  <c r="E71" i="14"/>
  <c r="F71" i="14" s="1"/>
  <c r="D71" i="14"/>
  <c r="B71" i="14"/>
  <c r="D70" i="14"/>
  <c r="E70" i="14" s="1"/>
  <c r="F70" i="14" s="1"/>
  <c r="B70" i="14"/>
  <c r="D69" i="14"/>
  <c r="E69" i="14" s="1"/>
  <c r="F69" i="14" s="1"/>
  <c r="B69" i="14"/>
  <c r="D68" i="14"/>
  <c r="E68" i="14" s="1"/>
  <c r="F68" i="14" s="1"/>
  <c r="B68" i="14"/>
  <c r="E67" i="14"/>
  <c r="F67" i="14" s="1"/>
  <c r="D67" i="14"/>
  <c r="B67" i="14"/>
  <c r="D66" i="14"/>
  <c r="E66" i="14" s="1"/>
  <c r="F66" i="14" s="1"/>
  <c r="B66" i="14"/>
  <c r="D65" i="14"/>
  <c r="E65" i="14" s="1"/>
  <c r="F65" i="14" s="1"/>
  <c r="B65" i="14"/>
  <c r="D64" i="14"/>
  <c r="E64" i="14" s="1"/>
  <c r="F64" i="14" s="1"/>
  <c r="B64" i="14"/>
  <c r="E63" i="14"/>
  <c r="F63" i="14" s="1"/>
  <c r="D63" i="14"/>
  <c r="B63" i="14"/>
  <c r="G62" i="14"/>
  <c r="E62" i="14"/>
  <c r="F62" i="14" s="1"/>
  <c r="D62" i="14"/>
  <c r="H62" i="14" s="1"/>
  <c r="B62" i="14"/>
  <c r="D61" i="14"/>
  <c r="B61" i="14"/>
  <c r="D60" i="14"/>
  <c r="B60" i="14"/>
  <c r="D59" i="14"/>
  <c r="B59" i="14"/>
  <c r="D58" i="14"/>
  <c r="B58" i="14"/>
  <c r="D57" i="14"/>
  <c r="B57" i="14"/>
  <c r="D56" i="14"/>
  <c r="B56" i="14"/>
  <c r="D55" i="14"/>
  <c r="B55" i="14"/>
  <c r="D54" i="14"/>
  <c r="B54" i="14"/>
  <c r="D53" i="14"/>
  <c r="B53" i="14"/>
  <c r="D52" i="14"/>
  <c r="B52" i="14"/>
  <c r="D51" i="14"/>
  <c r="B51" i="14"/>
  <c r="D50" i="14"/>
  <c r="B50" i="14"/>
  <c r="D49" i="14"/>
  <c r="B49" i="14"/>
  <c r="D48" i="14"/>
  <c r="B48" i="14"/>
  <c r="D47" i="14"/>
  <c r="B47" i="14"/>
  <c r="D46" i="14"/>
  <c r="B46" i="14"/>
  <c r="D45" i="14"/>
  <c r="B45" i="14"/>
  <c r="D44" i="14"/>
  <c r="B44" i="14"/>
  <c r="I62" i="14" l="1"/>
  <c r="J62" i="14" s="1"/>
  <c r="I123" i="14"/>
  <c r="J123" i="14" s="1"/>
  <c r="G124" i="14"/>
  <c r="G63" i="13"/>
  <c r="I62" i="13"/>
  <c r="J62" i="13" s="1"/>
  <c r="H63" i="14"/>
  <c r="H64" i="14" s="1"/>
  <c r="H65" i="14" s="1"/>
  <c r="H66" i="14" s="1"/>
  <c r="H67" i="14" s="1"/>
  <c r="H68" i="14" s="1"/>
  <c r="H69" i="14" s="1"/>
  <c r="H70" i="14" s="1"/>
  <c r="H71" i="14" s="1"/>
  <c r="H72" i="14" s="1"/>
  <c r="G63" i="14"/>
  <c r="I124" i="14" l="1"/>
  <c r="J124" i="14" s="1"/>
  <c r="G125" i="14"/>
  <c r="G64" i="13"/>
  <c r="I63" i="13"/>
  <c r="J63" i="13" s="1"/>
  <c r="I63" i="14"/>
  <c r="J63" i="14" s="1"/>
  <c r="G64" i="14"/>
  <c r="I125" i="14" l="1"/>
  <c r="J125" i="14" s="1"/>
  <c r="G126" i="14"/>
  <c r="G65" i="13"/>
  <c r="I64" i="13"/>
  <c r="J64" i="13" s="1"/>
  <c r="I64" i="14"/>
  <c r="J64" i="14" s="1"/>
  <c r="G65" i="14"/>
  <c r="I126" i="14" l="1"/>
  <c r="J126" i="14" s="1"/>
  <c r="G127" i="14"/>
  <c r="G66" i="13"/>
  <c r="I65" i="13"/>
  <c r="J65" i="13" s="1"/>
  <c r="I65" i="14"/>
  <c r="J65" i="14" s="1"/>
  <c r="G66" i="14"/>
  <c r="I127" i="14" l="1"/>
  <c r="J127" i="14" s="1"/>
  <c r="G128" i="14"/>
  <c r="G67" i="13"/>
  <c r="I66" i="13"/>
  <c r="J66" i="13" s="1"/>
  <c r="I66" i="14"/>
  <c r="J66" i="14" s="1"/>
  <c r="G67" i="14"/>
  <c r="I128" i="14" l="1"/>
  <c r="J128" i="14" s="1"/>
  <c r="G129" i="14"/>
  <c r="I67" i="13"/>
  <c r="J67" i="13" s="1"/>
  <c r="G68" i="13"/>
  <c r="I67" i="14"/>
  <c r="J67" i="14" s="1"/>
  <c r="G68" i="14"/>
  <c r="I129" i="14" l="1"/>
  <c r="J129" i="14" s="1"/>
  <c r="G130" i="14"/>
  <c r="G69" i="13"/>
  <c r="I68" i="13"/>
  <c r="J68" i="13" s="1"/>
  <c r="I68" i="14"/>
  <c r="J68" i="14" s="1"/>
  <c r="G69" i="14"/>
  <c r="I130" i="14" l="1"/>
  <c r="J130" i="14" s="1"/>
  <c r="G131" i="14"/>
  <c r="I131" i="14" s="1"/>
  <c r="J131" i="14" s="1"/>
  <c r="G70" i="13"/>
  <c r="I70" i="13" s="1"/>
  <c r="J70" i="13" s="1"/>
  <c r="I69" i="13"/>
  <c r="J69" i="13" s="1"/>
  <c r="I69" i="14"/>
  <c r="J69" i="14" s="1"/>
  <c r="G70" i="14"/>
  <c r="I70" i="14" l="1"/>
  <c r="J70" i="14" s="1"/>
  <c r="G71" i="14"/>
  <c r="I71" i="14" l="1"/>
  <c r="J71" i="14" s="1"/>
  <c r="G72" i="14"/>
  <c r="I72" i="14" s="1"/>
  <c r="J72" i="14" s="1"/>
</calcChain>
</file>

<file path=xl/sharedStrings.xml><?xml version="1.0" encoding="utf-8"?>
<sst xmlns="http://schemas.openxmlformats.org/spreadsheetml/2006/main" count="134" uniqueCount="48">
  <si>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</si>
  <si>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</si>
  <si>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</si>
  <si>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</si>
  <si>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</si>
  <si>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</si>
  <si>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</si>
  <si>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</si>
  <si>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</si>
  <si>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</si>
  <si>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</si>
  <si>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</si>
  <si>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</si>
  <si>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</si>
  <si>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</si>
  <si>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</si>
  <si>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</si>
  <si>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</si>
  <si>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</si>
  <si>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</si>
  <si>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</si>
  <si>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</si>
  <si>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</si>
  <si>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</si>
  <si>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</si>
  <si>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</t>
  </si>
  <si>
    <t>t^2</t>
  </si>
  <si>
    <t>actual GDP (including 2018 and 2019 forecasts)</t>
  </si>
  <si>
    <t>diff actual-forecast</t>
  </si>
  <si>
    <t>diff cumulative actual-cumulative forecast</t>
  </si>
  <si>
    <t>cumulative actual GDP</t>
  </si>
  <si>
    <t>cumulative forecast GDP</t>
  </si>
  <si>
    <t>diff cumul</t>
  </si>
  <si>
    <t>forecast error</t>
  </si>
  <si>
    <t>Annual percent difference (Right Axis)</t>
  </si>
  <si>
    <t>Cumulative percent difference (Right Axis)</t>
  </si>
  <si>
    <t>OECD EO No. 103 - May 2018 (Left Axis)</t>
  </si>
  <si>
    <r>
      <t xml:space="preserve">forecast GDP - trend based on </t>
    </r>
    <r>
      <rPr>
        <b/>
        <sz val="10"/>
        <color rgb="FFFF0000"/>
        <rFont val="Arial"/>
        <family val="2"/>
      </rPr>
      <t>1991-2006</t>
    </r>
  </si>
  <si>
    <t>Linear trend based on historical data (Left Axis)</t>
  </si>
  <si>
    <t>Figure 3. Actual and projected GDP per capita, Euro area and the United States</t>
  </si>
  <si>
    <r>
      <t>Note</t>
    </r>
    <r>
      <rPr>
        <sz val="9"/>
        <color theme="1"/>
        <rFont val="Arial Narrow"/>
        <family val="2"/>
      </rPr>
      <t>: Trend based on 1991-2006 data. Data for the euro area are limited to OECD member countries  excluding Lithuania. Data on GDP per capita (volumes) in 2018 and 2019 are based on OECD projections.</t>
    </r>
  </si>
  <si>
    <r>
      <t>Source</t>
    </r>
    <r>
      <rPr>
        <sz val="10"/>
        <color theme="1"/>
        <rFont val="Arial Narrow"/>
        <family val="2"/>
      </rPr>
      <t xml:space="preserve">: OECD (2018a), </t>
    </r>
    <r>
      <rPr>
        <i/>
        <sz val="10"/>
        <color theme="1"/>
        <rFont val="Arial Narrow"/>
        <family val="2"/>
      </rPr>
      <t>OECD Economic Outlook</t>
    </r>
    <r>
      <rPr>
        <sz val="10"/>
        <color theme="1"/>
        <rFont val="Arial Narrow"/>
        <family val="2"/>
      </rPr>
      <t xml:space="preserve">, Volume 2018, Issue 1, OECD Publishing, Paris, </t>
    </r>
  </si>
  <si>
    <t>Figure 2.1 Actual and projected GDP per capita, the United States and the euro area</t>
  </si>
  <si>
    <t>Beyond GDP Measuring What Counts for Economic and Social Performance - © OECD 2018</t>
  </si>
  <si>
    <t>Chapter 2</t>
  </si>
  <si>
    <t>Figure 2.1. Actual and projected GDP per capita, the United States and the euro area</t>
  </si>
  <si>
    <t>Version 1 - Last updated: 22-Oct-2018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</si>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</sst>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b/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0" fillId="2" borderId="0" xfId="0" applyFill="1"/>
    <xf numFmtId="1" fontId="0" fillId="0" borderId="0" xfId="0" applyNumberFormat="1"/>
    <xf numFmtId="0" fontId="0" fillId="0" borderId="0" xfId="0" applyNumberForma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0" xfId="0" applyFill="1"/>
    <xf numFmtId="164" fontId="0" fillId="0" borderId="0" xfId="1" applyNumberFormat="1" applyFont="1"/>
    <xf numFmtId="0" fontId="1" fillId="0" borderId="0" xfId="0" applyFont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/>
    <xf numFmtId="0" fontId="3" fillId="0" borderId="0" xfId="0" applyFont="1"/>
    <xf numFmtId="1" fontId="0" fillId="0" borderId="0" xfId="0" applyNumberFormat="1" applyFill="1"/>
    <xf numFmtId="0" fontId="0" fillId="0" borderId="0" xfId="0" applyFon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NumberFormat="1" applyFill="1"/>
    <xf numFmtId="0" fontId="1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9" fontId="6" fillId="0" borderId="0" xfId="1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1" fontId="3" fillId="3" borderId="0" xfId="0" applyNumberFormat="1" applyFont="1" applyFill="1"/>
    <xf numFmtId="0" fontId="4" fillId="3" borderId="0" xfId="0" applyFont="1" applyFill="1"/>
    <xf numFmtId="0" fontId="7" fillId="3" borderId="0" xfId="0" applyFont="1" applyFill="1"/>
    <xf numFmtId="0" fontId="0" fillId="0" borderId="0" xfId="0" applyBorder="1"/>
    <xf numFmtId="0" fontId="6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4" borderId="1" xfId="0" applyFill="1" applyBorder="1" applyAlignment="1"/>
    <xf numFmtId="0" fontId="3" fillId="5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1" xfId="0" applyFill="1" applyBorder="1" applyAlignment="1"/>
    <xf numFmtId="0" fontId="8" fillId="0" borderId="0" xfId="0" applyFont="1"/>
    <xf numFmtId="0" fontId="9" fillId="0" borderId="0" xfId="0" applyFont="1"/>
    <xf numFmtId="1" fontId="10" fillId="0" borderId="0" xfId="0" applyNumberFormat="1" applyFont="1"/>
    <xf numFmtId="0" fontId="10" fillId="0" borderId="0" xfId="0" applyFont="1"/>
    <xf numFmtId="0" fontId="11" fillId="0" borderId="0" xfId="0" applyFont="1"/>
    <xf numFmtId="1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0" fillId="0" borderId="0" xfId="0" applyNumberFormat="1" applyAlignment="1">
      <alignment horizontal="center"/>
    </xf>
    <xf numFmtId="1" fontId="16" fillId="6" borderId="0" xfId="0" applyNumberFormat="1" applyFont="1" applyFill="1" applyAlignment="1"/>
    <xf numFmtId="0" fontId="16" fillId="6" borderId="0" xfId="0" applyFont="1" applyFill="1" applyAlignment="1"/>
    <xf numFmtId="0" fontId="17" fillId="6" borderId="0" xfId="0" applyFont="1" applyFill="1" applyAlignment="1"/>
    <xf numFmtId="1" fontId="18" fillId="6" borderId="0" xfId="2" applyNumberFormat="1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62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United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States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6762358568012282"/>
          <c:y val="7.14497354497354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9769712561745E-2"/>
          <c:y val="0.19362044358116709"/>
          <c:w val="0.79716955245177401"/>
          <c:h val="0.72442309933436477"/>
        </c:manualLayout>
      </c:layout>
      <c:lineChart>
        <c:grouping val="standard"/>
        <c:varyColors val="0"/>
        <c:ser>
          <c:idx val="0"/>
          <c:order val="0"/>
          <c:tx>
            <c:strRef>
              <c:f>'US_linear trend1991-2006'!$C$42</c:f>
              <c:strCache>
                <c:ptCount val="1"/>
                <c:pt idx="0">
                  <c:v>OECD EO No. 103 - May 2018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'US_linear trend1991-2006'!$A$43:$A$73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'US_linear trend1991-2006'!$C$43:$C$73</c:f>
              <c:numCache>
                <c:formatCode>General</c:formatCode>
                <c:ptCount val="31"/>
                <c:pt idx="1">
                  <c:v>35295.256971561597</c:v>
                </c:pt>
                <c:pt idx="2">
                  <c:v>36067.5915258327</c:v>
                </c:pt>
                <c:pt idx="3">
                  <c:v>36579.572348452799</c:v>
                </c:pt>
                <c:pt idx="4">
                  <c:v>37598.179005902297</c:v>
                </c:pt>
                <c:pt idx="5">
                  <c:v>38166.588518613004</c:v>
                </c:pt>
                <c:pt idx="6">
                  <c:v>39156.203422885003</c:v>
                </c:pt>
                <c:pt idx="7">
                  <c:v>40426.9154961569</c:v>
                </c:pt>
                <c:pt idx="8">
                  <c:v>41737.187402681098</c:v>
                </c:pt>
                <c:pt idx="9">
                  <c:v>43196.179759995401</c:v>
                </c:pt>
                <c:pt idx="10">
                  <c:v>44475.0308075836</c:v>
                </c:pt>
                <c:pt idx="11">
                  <c:v>44463.985450083303</c:v>
                </c:pt>
                <c:pt idx="12">
                  <c:v>44829.092219270402</c:v>
                </c:pt>
                <c:pt idx="13">
                  <c:v>45663.778361192701</c:v>
                </c:pt>
                <c:pt idx="14">
                  <c:v>46966.500944547901</c:v>
                </c:pt>
                <c:pt idx="15">
                  <c:v>48089.795197859399</c:v>
                </c:pt>
                <c:pt idx="16">
                  <c:v>48905.409814669802</c:v>
                </c:pt>
                <c:pt idx="17">
                  <c:v>49300.402557541303</c:v>
                </c:pt>
                <c:pt idx="18">
                  <c:v>48697.092857166303</c:v>
                </c:pt>
                <c:pt idx="19">
                  <c:v>46929.887058976703</c:v>
                </c:pt>
                <c:pt idx="20">
                  <c:v>47720.340638022499</c:v>
                </c:pt>
                <c:pt idx="21">
                  <c:v>48125.252311655298</c:v>
                </c:pt>
                <c:pt idx="22">
                  <c:v>48841.4435534406</c:v>
                </c:pt>
                <c:pt idx="23">
                  <c:v>49316.816397057199</c:v>
                </c:pt>
                <c:pt idx="24">
                  <c:v>50216.165914571597</c:v>
                </c:pt>
                <c:pt idx="25">
                  <c:v>51285.494889047302</c:v>
                </c:pt>
                <c:pt idx="26">
                  <c:v>51690.258077683</c:v>
                </c:pt>
                <c:pt idx="27">
                  <c:v>52493.886353674097</c:v>
                </c:pt>
                <c:pt idx="28">
                  <c:v>53612.430495834502</c:v>
                </c:pt>
                <c:pt idx="29">
                  <c:v>54710.955026169897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F-4BD9-8E5F-3EC4396D6032}"/>
            </c:ext>
          </c:extLst>
        </c:ser>
        <c:ser>
          <c:idx val="1"/>
          <c:order val="1"/>
          <c:tx>
            <c:strRef>
              <c:f>'US_linear trend1991-2006'!$D$42</c:f>
              <c:strCache>
                <c:ptCount val="1"/>
                <c:pt idx="0">
                  <c:v>Linear trend based on historical data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'US_linear trend1991-2006'!$A$43:$A$73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 formatCode="0">
                  <c:v>2020</c:v>
                </c:pt>
              </c:numCache>
            </c:numRef>
          </c:cat>
          <c:val>
            <c:numRef>
              <c:f>'US_linear trend1991-2006'!$D$43:$D$73</c:f>
              <c:numCache>
                <c:formatCode>General</c:formatCode>
                <c:ptCount val="31"/>
                <c:pt idx="1">
                  <c:v>34982.689605861902</c:v>
                </c:pt>
                <c:pt idx="2">
                  <c:v>35915.141552141169</c:v>
                </c:pt>
                <c:pt idx="3">
                  <c:v>36847.593498420203</c:v>
                </c:pt>
                <c:pt idx="4">
                  <c:v>37780.04544469947</c:v>
                </c:pt>
                <c:pt idx="5">
                  <c:v>38712.497390978504</c:v>
                </c:pt>
                <c:pt idx="6">
                  <c:v>39644.949337257538</c:v>
                </c:pt>
                <c:pt idx="7">
                  <c:v>40577.401283536805</c:v>
                </c:pt>
                <c:pt idx="8">
                  <c:v>41509.853229815839</c:v>
                </c:pt>
                <c:pt idx="9">
                  <c:v>42442.305176095106</c:v>
                </c:pt>
                <c:pt idx="10">
                  <c:v>43374.75712237414</c:v>
                </c:pt>
                <c:pt idx="11">
                  <c:v>44307.209068653407</c:v>
                </c:pt>
                <c:pt idx="12">
                  <c:v>45239.661014932441</c:v>
                </c:pt>
                <c:pt idx="13">
                  <c:v>46172.112961211707</c:v>
                </c:pt>
                <c:pt idx="14">
                  <c:v>47104.564907490741</c:v>
                </c:pt>
                <c:pt idx="15">
                  <c:v>48037.016853770008</c:v>
                </c:pt>
                <c:pt idx="16">
                  <c:v>48969.468800049042</c:v>
                </c:pt>
                <c:pt idx="17">
                  <c:v>49901.920746328309</c:v>
                </c:pt>
                <c:pt idx="18">
                  <c:v>50834.372692607343</c:v>
                </c:pt>
                <c:pt idx="19">
                  <c:v>51766.82463888661</c:v>
                </c:pt>
                <c:pt idx="20">
                  <c:v>52699.276585165644</c:v>
                </c:pt>
                <c:pt idx="21">
                  <c:v>53631.728531444911</c:v>
                </c:pt>
                <c:pt idx="22">
                  <c:v>54564.180477723945</c:v>
                </c:pt>
                <c:pt idx="23">
                  <c:v>55496.632424003212</c:v>
                </c:pt>
                <c:pt idx="24">
                  <c:v>56429.084370282246</c:v>
                </c:pt>
                <c:pt idx="25">
                  <c:v>57361.53631656128</c:v>
                </c:pt>
                <c:pt idx="26">
                  <c:v>58293.988262840547</c:v>
                </c:pt>
                <c:pt idx="27">
                  <c:v>59226.440209119581</c:v>
                </c:pt>
                <c:pt idx="28">
                  <c:v>60158.892155398848</c:v>
                </c:pt>
                <c:pt idx="29">
                  <c:v>61091.344101677882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F-4BD9-8E5F-3EC4396D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6384"/>
        <c:axId val="106978304"/>
      </c:lineChart>
      <c:lineChart>
        <c:grouping val="standard"/>
        <c:varyColors val="0"/>
        <c:ser>
          <c:idx val="3"/>
          <c:order val="2"/>
          <c:tx>
            <c:strRef>
              <c:f>'US_linear trend1991-2006'!$F$42</c:f>
              <c:strCache>
                <c:ptCount val="1"/>
                <c:pt idx="0">
                  <c:v>Annual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'US_linear trend1991-2006'!$A$44:$A$72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'US_linear trend1991-2006'!$F$43:$F$73</c:f>
              <c:numCache>
                <c:formatCode>0.0%</c:formatCode>
                <c:ptCount val="31"/>
                <c:pt idx="19">
                  <c:v>-0.10306731771656165</c:v>
                </c:pt>
                <c:pt idx="20">
                  <c:v>-0.10433571681540012</c:v>
                </c:pt>
                <c:pt idx="21">
                  <c:v>-0.11441968520248187</c:v>
                </c:pt>
                <c:pt idx="22">
                  <c:v>-0.11716969253829949</c:v>
                </c:pt>
                <c:pt idx="23">
                  <c:v>-0.12530849471692115</c:v>
                </c:pt>
                <c:pt idx="24">
                  <c:v>-0.1237234731596225</c:v>
                </c:pt>
                <c:pt idx="25">
                  <c:v>-0.11847485221033904</c:v>
                </c:pt>
                <c:pt idx="26">
                  <c:v>-0.1277557983021306</c:v>
                </c:pt>
                <c:pt idx="27">
                  <c:v>-0.12825405629305756</c:v>
                </c:pt>
                <c:pt idx="28">
                  <c:v>-0.1221071605786084</c:v>
                </c:pt>
                <c:pt idx="29">
                  <c:v>-0.11661995431182023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F-4BD9-8E5F-3EC4396D6032}"/>
            </c:ext>
          </c:extLst>
        </c:ser>
        <c:ser>
          <c:idx val="2"/>
          <c:order val="3"/>
          <c:tx>
            <c:strRef>
              <c:f>'US_linear trend1991-2006'!$J$42</c:f>
              <c:strCache>
                <c:ptCount val="1"/>
                <c:pt idx="0">
                  <c:v>Cumulative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'US_linear trend1991-2006'!$A$44:$A$72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'US_linear trend1991-2006'!$J$43:$J$73</c:f>
              <c:numCache>
                <c:formatCode>General</c:formatCode>
                <c:ptCount val="31"/>
                <c:pt idx="19" formatCode="0%">
                  <c:v>-0.10306731771656165</c:v>
                </c:pt>
                <c:pt idx="20" formatCode="0%">
                  <c:v>-0.20569579755329695</c:v>
                </c:pt>
                <c:pt idx="21" formatCode="0%">
                  <c:v>-0.31838481900554721</c:v>
                </c:pt>
                <c:pt idx="22" formatCode="0%">
                  <c:v>-0.43088584488906884</c:v>
                </c:pt>
                <c:pt idx="23" formatCode="0%">
                  <c:v>-0.55204096061027508</c:v>
                </c:pt>
                <c:pt idx="24" formatCode="0%">
                  <c:v>-0.6658776221718623</c:v>
                </c:pt>
                <c:pt idx="25" formatCode="0%">
                  <c:v>-0.77046858311072586</c:v>
                </c:pt>
                <c:pt idx="26" formatCode="0%">
                  <c:v>-0.89219118807931119</c:v>
                </c:pt>
                <c:pt idx="27" formatCode="0%">
                  <c:v>-1.0067867001849569</c:v>
                </c:pt>
                <c:pt idx="28" formatCode="0%">
                  <c:v>-1.1078887439374518</c:v>
                </c:pt>
                <c:pt idx="29" formatCode="0%">
                  <c:v>-1.2022637390538848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5F-4BD9-8E5F-3EC4396D6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95072"/>
        <c:axId val="106993152"/>
      </c:lineChart>
      <c:catAx>
        <c:axId val="106976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978304"/>
        <c:crosses val="autoZero"/>
        <c:auto val="1"/>
        <c:lblAlgn val="ctr"/>
        <c:lblOffset val="0"/>
        <c:tickLblSkip val="5"/>
        <c:noMultiLvlLbl val="0"/>
      </c:catAx>
      <c:valAx>
        <c:axId val="106978304"/>
        <c:scaling>
          <c:orientation val="minMax"/>
          <c:max val="70000"/>
          <c:min val="2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GDP per capita, volume (in thousands of $)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9.4484777099618084E-2"/>
              <c:y val="0.2039164021164021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976384"/>
        <c:crosses val="autoZero"/>
        <c:crossBetween val="midCat"/>
        <c:dispUnits>
          <c:builtInUnit val="thousands"/>
        </c:dispUnits>
      </c:valAx>
      <c:valAx>
        <c:axId val="106993152"/>
        <c:scaling>
          <c:orientation val="minMax"/>
          <c:max val="1.75"/>
          <c:min val="-1.7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0.70533497519363242"/>
              <c:y val="0.20055661375661377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995072"/>
        <c:crosses val="max"/>
        <c:crossBetween val="between"/>
        <c:majorUnit val="0.25"/>
      </c:valAx>
      <c:catAx>
        <c:axId val="1069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993152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2297533640289827E-2"/>
          <c:y val="5.5574074074074074E-2"/>
          <c:w val="0.79716955245177401"/>
          <c:h val="0.1158280423280423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Euro area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9376025360160166"/>
          <c:y val="1.38645569250596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97725353852422E-2"/>
          <c:y val="0.19362044358116709"/>
          <c:w val="0.79716982588213992"/>
          <c:h val="0.72442309933436477"/>
        </c:manualLayout>
      </c:layout>
      <c:lineChart>
        <c:grouping val="standard"/>
        <c:varyColors val="0"/>
        <c:ser>
          <c:idx val="0"/>
          <c:order val="0"/>
          <c:tx>
            <c:strRef>
              <c:f>'EA_linear trend1991-2006'!$C$40</c:f>
              <c:strCache>
                <c:ptCount val="1"/>
                <c:pt idx="0">
                  <c:v>OECD EO No. 103 - May 2018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Ref>
              <c:f>'EA_linear trend1991-2006'!$C$41:$C$71</c:f>
              <c:numCache>
                <c:formatCode>General</c:formatCode>
                <c:ptCount val="31"/>
                <c:pt idx="1">
                  <c:v>29936.1774017442</c:v>
                </c:pt>
                <c:pt idx="2">
                  <c:v>30135.804158007599</c:v>
                </c:pt>
                <c:pt idx="3">
                  <c:v>29811.841322647801</c:v>
                </c:pt>
                <c:pt idx="4">
                  <c:v>30479.502985814299</c:v>
                </c:pt>
                <c:pt idx="5">
                  <c:v>31203.373077974102</c:v>
                </c:pt>
                <c:pt idx="6">
                  <c:v>31698.088447892798</c:v>
                </c:pt>
                <c:pt idx="7">
                  <c:v>32565.075724728398</c:v>
                </c:pt>
                <c:pt idx="8">
                  <c:v>33466.821664236501</c:v>
                </c:pt>
                <c:pt idx="9">
                  <c:v>34354.773875236402</c:v>
                </c:pt>
                <c:pt idx="10">
                  <c:v>35630.630121454502</c:v>
                </c:pt>
                <c:pt idx="11">
                  <c:v>36317.856625993103</c:v>
                </c:pt>
                <c:pt idx="12">
                  <c:v>36560.579928043597</c:v>
                </c:pt>
                <c:pt idx="13">
                  <c:v>36705.108512176899</c:v>
                </c:pt>
                <c:pt idx="14">
                  <c:v>37310.9386579723</c:v>
                </c:pt>
                <c:pt idx="15">
                  <c:v>37813.215601552802</c:v>
                </c:pt>
                <c:pt idx="16">
                  <c:v>38939.463836328599</c:v>
                </c:pt>
                <c:pt idx="17">
                  <c:v>39935.945569543997</c:v>
                </c:pt>
                <c:pt idx="18">
                  <c:v>39872.709824768099</c:v>
                </c:pt>
                <c:pt idx="19">
                  <c:v>37948.820705610698</c:v>
                </c:pt>
                <c:pt idx="20">
                  <c:v>38563.175741372397</c:v>
                </c:pt>
                <c:pt idx="21">
                  <c:v>38983.30473353</c:v>
                </c:pt>
                <c:pt idx="22">
                  <c:v>38454.228725699802</c:v>
                </c:pt>
                <c:pt idx="23">
                  <c:v>38223.174027961802</c:v>
                </c:pt>
                <c:pt idx="24">
                  <c:v>38623.536460702999</c:v>
                </c:pt>
                <c:pt idx="25">
                  <c:v>39229.184783191296</c:v>
                </c:pt>
                <c:pt idx="26">
                  <c:v>39780.820438516901</c:v>
                </c:pt>
                <c:pt idx="27">
                  <c:v>40668.826670404997</c:v>
                </c:pt>
                <c:pt idx="28">
                  <c:v>41438.911435331298</c:v>
                </c:pt>
                <c:pt idx="29">
                  <c:v>42177.997921339898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1-43F7-8FCA-9033693AA2ED}"/>
            </c:ext>
          </c:extLst>
        </c:ser>
        <c:ser>
          <c:idx val="1"/>
          <c:order val="1"/>
          <c:tx>
            <c:strRef>
              <c:f>'EA_linear trend1991-2006'!$D$40</c:f>
              <c:strCache>
                <c:ptCount val="1"/>
                <c:pt idx="0">
                  <c:v>Linear trend based on historical data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Ref>
              <c:f>'EA_linear trend1991-2006'!$D$41:$D$71</c:f>
              <c:numCache>
                <c:formatCode>General</c:formatCode>
                <c:ptCount val="31"/>
                <c:pt idx="1">
                  <c:v>29035.356886588736</c:v>
                </c:pt>
                <c:pt idx="2">
                  <c:v>29688.386401225114</c:v>
                </c:pt>
                <c:pt idx="3">
                  <c:v>30341.415915861726</c:v>
                </c:pt>
                <c:pt idx="4">
                  <c:v>30994.445430498337</c:v>
                </c:pt>
                <c:pt idx="5">
                  <c:v>31647.474945134716</c:v>
                </c:pt>
                <c:pt idx="6">
                  <c:v>32300.504459771328</c:v>
                </c:pt>
                <c:pt idx="7">
                  <c:v>32953.533974407939</c:v>
                </c:pt>
                <c:pt idx="8">
                  <c:v>33606.563489044551</c:v>
                </c:pt>
                <c:pt idx="9">
                  <c:v>34259.59300368093</c:v>
                </c:pt>
                <c:pt idx="10">
                  <c:v>34912.622518317541</c:v>
                </c:pt>
                <c:pt idx="11">
                  <c:v>35565.652032954153</c:v>
                </c:pt>
                <c:pt idx="12">
                  <c:v>36218.681547590764</c:v>
                </c:pt>
                <c:pt idx="13">
                  <c:v>36871.711062227143</c:v>
                </c:pt>
                <c:pt idx="14">
                  <c:v>37524.740576863755</c:v>
                </c:pt>
                <c:pt idx="15">
                  <c:v>38177.770091500366</c:v>
                </c:pt>
                <c:pt idx="16">
                  <c:v>38830.799606136745</c:v>
                </c:pt>
                <c:pt idx="17">
                  <c:v>39483.829120773356</c:v>
                </c:pt>
                <c:pt idx="18">
                  <c:v>40136.858635409968</c:v>
                </c:pt>
                <c:pt idx="19">
                  <c:v>40789.88815004658</c:v>
                </c:pt>
                <c:pt idx="20">
                  <c:v>41442.917664682958</c:v>
                </c:pt>
                <c:pt idx="21">
                  <c:v>42095.94717931957</c:v>
                </c:pt>
                <c:pt idx="22">
                  <c:v>42748.976693956181</c:v>
                </c:pt>
                <c:pt idx="23">
                  <c:v>43402.006208592793</c:v>
                </c:pt>
                <c:pt idx="24">
                  <c:v>44055.035723229172</c:v>
                </c:pt>
                <c:pt idx="25">
                  <c:v>44708.065237865783</c:v>
                </c:pt>
                <c:pt idx="26">
                  <c:v>45361.094752502395</c:v>
                </c:pt>
                <c:pt idx="27">
                  <c:v>46014.124267138774</c:v>
                </c:pt>
                <c:pt idx="28">
                  <c:v>46667.153781775385</c:v>
                </c:pt>
                <c:pt idx="29">
                  <c:v>47320.183296411997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1-43F7-8FCA-9033693AA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1584"/>
        <c:axId val="109817856"/>
      </c:lineChart>
      <c:lineChart>
        <c:grouping val="standard"/>
        <c:varyColors val="0"/>
        <c:ser>
          <c:idx val="3"/>
          <c:order val="2"/>
          <c:tx>
            <c:strRef>
              <c:f>'EA_linear trend1991-2006'!$F$40</c:f>
              <c:strCache>
                <c:ptCount val="1"/>
                <c:pt idx="0">
                  <c:v>Annual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30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</c:numLit>
          </c:cat>
          <c:val>
            <c:numRef>
              <c:f>'EA_linear trend1991-2006'!$F$41:$F$71</c:f>
              <c:numCache>
                <c:formatCode>0.0%</c:formatCode>
                <c:ptCount val="31"/>
                <c:pt idx="19">
                  <c:v>-7.4865763720974643E-2</c:v>
                </c:pt>
                <c:pt idx="20">
                  <c:v>-7.4675953625391853E-2</c:v>
                </c:pt>
                <c:pt idx="21">
                  <c:v>-7.9845525336192172E-2</c:v>
                </c:pt>
                <c:pt idx="22">
                  <c:v>-0.1116846731965815</c:v>
                </c:pt>
                <c:pt idx="23">
                  <c:v>-0.13548932845928663</c:v>
                </c:pt>
                <c:pt idx="24">
                  <c:v>-0.14062666861312348</c:v>
                </c:pt>
                <c:pt idx="25">
                  <c:v>-0.13966337778760182</c:v>
                </c:pt>
                <c:pt idx="26">
                  <c:v>-0.14027549589154567</c:v>
                </c:pt>
                <c:pt idx="27">
                  <c:v>-0.13143476304477672</c:v>
                </c:pt>
                <c:pt idx="28">
                  <c:v>-0.12616746351079161</c:v>
                </c:pt>
                <c:pt idx="29">
                  <c:v>-0.12191629827148379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51-43F7-8FCA-9033693AA2ED}"/>
            </c:ext>
          </c:extLst>
        </c:ser>
        <c:ser>
          <c:idx val="2"/>
          <c:order val="3"/>
          <c:tx>
            <c:strRef>
              <c:f>'EA_linear trend1991-2006'!$J$40</c:f>
              <c:strCache>
                <c:ptCount val="1"/>
                <c:pt idx="0">
                  <c:v>Cumulative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30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</c:numLit>
          </c:cat>
          <c:val>
            <c:numRef>
              <c:f>'EA_linear trend1991-2006'!$J$41:$J$71</c:f>
              <c:numCache>
                <c:formatCode>General</c:formatCode>
                <c:ptCount val="31"/>
                <c:pt idx="19" formatCode="0%">
                  <c:v>-7.4865763720974643E-2</c:v>
                </c:pt>
                <c:pt idx="20" formatCode="0%">
                  <c:v>-0.14834902099644456</c:v>
                </c:pt>
                <c:pt idx="21" formatCode="0%">
                  <c:v>-0.22659576641634083</c:v>
                </c:pt>
                <c:pt idx="22" formatCode="0%">
                  <c:v>-0.34139807810053724</c:v>
                </c:pt>
                <c:pt idx="23" formatCode="0%">
                  <c:v>-0.47895111873836133</c:v>
                </c:pt>
                <c:pt idx="24" formatCode="0%">
                  <c:v>-0.61461309347221482</c:v>
                </c:pt>
                <c:pt idx="25" formatCode="0%">
                  <c:v>-0.74478763301099671</c:v>
                </c:pt>
                <c:pt idx="26" formatCode="0%">
                  <c:v>-0.87473525206426994</c:v>
                </c:pt>
                <c:pt idx="27" formatCode="0%">
                  <c:v>-0.98707011922612631</c:v>
                </c:pt>
                <c:pt idx="28" formatCode="0%">
                  <c:v>-1.0948942519301654</c:v>
                </c:pt>
                <c:pt idx="29" formatCode="0%">
                  <c:v>-1.197624681144535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51-43F7-8FCA-9033693AA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2336"/>
        <c:axId val="109820160"/>
      </c:lineChart>
      <c:catAx>
        <c:axId val="109811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817856"/>
        <c:crosses val="autoZero"/>
        <c:auto val="1"/>
        <c:lblAlgn val="ctr"/>
        <c:lblOffset val="0"/>
        <c:tickLblSkip val="5"/>
        <c:noMultiLvlLbl val="0"/>
      </c:catAx>
      <c:valAx>
        <c:axId val="109817856"/>
        <c:scaling>
          <c:orientation val="minMax"/>
          <c:min val="2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GDP per capita, volume (in thousands of EUR)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5884318904641266E-2"/>
              <c:y val="0.2072761904761904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811584"/>
        <c:crosses val="autoZero"/>
        <c:crossBetween val="midCat"/>
        <c:dispUnits>
          <c:builtInUnit val="thousands"/>
        </c:dispUnits>
      </c:valAx>
      <c:valAx>
        <c:axId val="109820160"/>
        <c:scaling>
          <c:orientation val="minMax"/>
          <c:max val="1.75"/>
          <c:min val="-1.7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0.71244569025928517"/>
              <c:y val="0.19383703703703703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822336"/>
        <c:crosses val="max"/>
        <c:crossBetween val="between"/>
        <c:majorUnit val="0.25"/>
      </c:valAx>
      <c:catAx>
        <c:axId val="10982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2016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6861804395091016E-2"/>
          <c:y val="6.5653439153439158E-2"/>
          <c:w val="0.79716982588213992"/>
          <c:h val="0.1124682539682539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>
                <a:solidFill>
                  <a:srgbClr val="000000"/>
                </a:solidFill>
                <a:latin typeface="Arial Narrow"/>
              </a:defRPr>
            </a:pPr>
            <a:r>
              <a:rPr lang="en-GB" sz="1000" b="1" i="0" baseline="0">
                <a:solidFill>
                  <a:srgbClr val="000000"/>
                </a:solidFill>
                <a:latin typeface="Arial Narrow"/>
              </a:rPr>
              <a:t>Euro area</a:t>
            </a:r>
            <a:endParaRPr lang="en-GB" sz="10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4760352902313921"/>
          <c:y val="1.4606376833596276E-2"/>
        </c:manualLayout>
      </c:layout>
      <c:overlay val="1"/>
    </c:title>
    <c:autoTitleDeleted val="0"/>
    <c:plotArea>
      <c:layout>
        <c:manualLayout>
          <c:xMode val="edge"/>
          <c:yMode val="edge"/>
          <c:x val="8.7445796086387494E-3"/>
          <c:y val="0.18846999136543266"/>
          <c:w val="0.98906927548920154"/>
          <c:h val="0.80422682021776926"/>
        </c:manualLayout>
      </c:layout>
      <c:lineChart>
        <c:grouping val="standard"/>
        <c:varyColors val="0"/>
        <c:ser>
          <c:idx val="0"/>
          <c:order val="0"/>
          <c:tx>
            <c:strRef>
              <c:f>'EA_linear trend1991-2006'!$C$40</c:f>
              <c:strCache>
                <c:ptCount val="1"/>
                <c:pt idx="0">
                  <c:v>OECD EO No. 103 - May 2018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Ref>
              <c:f>'EA_linear trend1991-2006'!$C$41:$C$71</c:f>
              <c:numCache>
                <c:formatCode>General</c:formatCode>
                <c:ptCount val="31"/>
                <c:pt idx="1">
                  <c:v>29936.1774017442</c:v>
                </c:pt>
                <c:pt idx="2">
                  <c:v>30135.804158007599</c:v>
                </c:pt>
                <c:pt idx="3">
                  <c:v>29811.841322647801</c:v>
                </c:pt>
                <c:pt idx="4">
                  <c:v>30479.502985814299</c:v>
                </c:pt>
                <c:pt idx="5">
                  <c:v>31203.373077974102</c:v>
                </c:pt>
                <c:pt idx="6">
                  <c:v>31698.088447892798</c:v>
                </c:pt>
                <c:pt idx="7">
                  <c:v>32565.075724728398</c:v>
                </c:pt>
                <c:pt idx="8">
                  <c:v>33466.821664236501</c:v>
                </c:pt>
                <c:pt idx="9">
                  <c:v>34354.773875236402</c:v>
                </c:pt>
                <c:pt idx="10">
                  <c:v>35630.630121454502</c:v>
                </c:pt>
                <c:pt idx="11">
                  <c:v>36317.856625993103</c:v>
                </c:pt>
                <c:pt idx="12">
                  <c:v>36560.579928043597</c:v>
                </c:pt>
                <c:pt idx="13">
                  <c:v>36705.108512176899</c:v>
                </c:pt>
                <c:pt idx="14">
                  <c:v>37310.9386579723</c:v>
                </c:pt>
                <c:pt idx="15">
                  <c:v>37813.215601552802</c:v>
                </c:pt>
                <c:pt idx="16">
                  <c:v>38939.463836328599</c:v>
                </c:pt>
                <c:pt idx="17">
                  <c:v>39935.945569543997</c:v>
                </c:pt>
                <c:pt idx="18">
                  <c:v>39872.709824768099</c:v>
                </c:pt>
                <c:pt idx="19">
                  <c:v>37948.820705610698</c:v>
                </c:pt>
                <c:pt idx="20">
                  <c:v>38563.175741372397</c:v>
                </c:pt>
                <c:pt idx="21">
                  <c:v>38983.30473353</c:v>
                </c:pt>
                <c:pt idx="22">
                  <c:v>38454.228725699802</c:v>
                </c:pt>
                <c:pt idx="23">
                  <c:v>38223.174027961802</c:v>
                </c:pt>
                <c:pt idx="24">
                  <c:v>38623.536460702999</c:v>
                </c:pt>
                <c:pt idx="25">
                  <c:v>39229.184783191296</c:v>
                </c:pt>
                <c:pt idx="26">
                  <c:v>39780.820438516901</c:v>
                </c:pt>
                <c:pt idx="27">
                  <c:v>40668.826670404997</c:v>
                </c:pt>
                <c:pt idx="28">
                  <c:v>41438.911435331298</c:v>
                </c:pt>
                <c:pt idx="29">
                  <c:v>42177.997921339898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E-4115-986D-D6A264AAFE3D}"/>
            </c:ext>
          </c:extLst>
        </c:ser>
        <c:ser>
          <c:idx val="1"/>
          <c:order val="1"/>
          <c:tx>
            <c:strRef>
              <c:f>'EA_linear trend1991-2006'!$D$40</c:f>
              <c:strCache>
                <c:ptCount val="1"/>
                <c:pt idx="0">
                  <c:v>Linear trend based on historical data (Left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1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</c:numLit>
          </c:cat>
          <c:val>
            <c:numRef>
              <c:f>'EA_linear trend1991-2006'!$D$41:$D$71</c:f>
              <c:numCache>
                <c:formatCode>General</c:formatCode>
                <c:ptCount val="31"/>
                <c:pt idx="1">
                  <c:v>29035.356886588736</c:v>
                </c:pt>
                <c:pt idx="2">
                  <c:v>29688.386401225114</c:v>
                </c:pt>
                <c:pt idx="3">
                  <c:v>30341.415915861726</c:v>
                </c:pt>
                <c:pt idx="4">
                  <c:v>30994.445430498337</c:v>
                </c:pt>
                <c:pt idx="5">
                  <c:v>31647.474945134716</c:v>
                </c:pt>
                <c:pt idx="6">
                  <c:v>32300.504459771328</c:v>
                </c:pt>
                <c:pt idx="7">
                  <c:v>32953.533974407939</c:v>
                </c:pt>
                <c:pt idx="8">
                  <c:v>33606.563489044551</c:v>
                </c:pt>
                <c:pt idx="9">
                  <c:v>34259.59300368093</c:v>
                </c:pt>
                <c:pt idx="10">
                  <c:v>34912.622518317541</c:v>
                </c:pt>
                <c:pt idx="11">
                  <c:v>35565.652032954153</c:v>
                </c:pt>
                <c:pt idx="12">
                  <c:v>36218.681547590764</c:v>
                </c:pt>
                <c:pt idx="13">
                  <c:v>36871.711062227143</c:v>
                </c:pt>
                <c:pt idx="14">
                  <c:v>37524.740576863755</c:v>
                </c:pt>
                <c:pt idx="15">
                  <c:v>38177.770091500366</c:v>
                </c:pt>
                <c:pt idx="16">
                  <c:v>38830.799606136745</c:v>
                </c:pt>
                <c:pt idx="17">
                  <c:v>39483.829120773356</c:v>
                </c:pt>
                <c:pt idx="18">
                  <c:v>40136.858635409968</c:v>
                </c:pt>
                <c:pt idx="19">
                  <c:v>40789.88815004658</c:v>
                </c:pt>
                <c:pt idx="20">
                  <c:v>41442.917664682958</c:v>
                </c:pt>
                <c:pt idx="21">
                  <c:v>42095.94717931957</c:v>
                </c:pt>
                <c:pt idx="22">
                  <c:v>42748.976693956181</c:v>
                </c:pt>
                <c:pt idx="23">
                  <c:v>43402.006208592793</c:v>
                </c:pt>
                <c:pt idx="24">
                  <c:v>44055.035723229172</c:v>
                </c:pt>
                <c:pt idx="25">
                  <c:v>44708.065237865783</c:v>
                </c:pt>
                <c:pt idx="26">
                  <c:v>45361.094752502395</c:v>
                </c:pt>
                <c:pt idx="27">
                  <c:v>46014.124267138774</c:v>
                </c:pt>
                <c:pt idx="28">
                  <c:v>46667.153781775385</c:v>
                </c:pt>
                <c:pt idx="29">
                  <c:v>47320.183296411997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E-4115-986D-D6A264AA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98976"/>
        <c:axId val="109617536"/>
      </c:lineChart>
      <c:lineChart>
        <c:grouping val="standard"/>
        <c:varyColors val="0"/>
        <c:ser>
          <c:idx val="3"/>
          <c:order val="2"/>
          <c:tx>
            <c:strRef>
              <c:f>'EA_linear trend1991-2006'!$F$40</c:f>
              <c:strCache>
                <c:ptCount val="1"/>
                <c:pt idx="0">
                  <c:v>Annual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30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</c:numLit>
          </c:cat>
          <c:val>
            <c:numRef>
              <c:f>'EA_linear trend1991-2006'!$F$41:$F$71</c:f>
              <c:numCache>
                <c:formatCode>0.0%</c:formatCode>
                <c:ptCount val="31"/>
                <c:pt idx="19">
                  <c:v>-7.4865763720974643E-2</c:v>
                </c:pt>
                <c:pt idx="20">
                  <c:v>-7.4675953625391853E-2</c:v>
                </c:pt>
                <c:pt idx="21">
                  <c:v>-7.9845525336192172E-2</c:v>
                </c:pt>
                <c:pt idx="22">
                  <c:v>-0.1116846731965815</c:v>
                </c:pt>
                <c:pt idx="23">
                  <c:v>-0.13548932845928663</c:v>
                </c:pt>
                <c:pt idx="24">
                  <c:v>-0.14062666861312348</c:v>
                </c:pt>
                <c:pt idx="25">
                  <c:v>-0.13966337778760182</c:v>
                </c:pt>
                <c:pt idx="26">
                  <c:v>-0.14027549589154567</c:v>
                </c:pt>
                <c:pt idx="27">
                  <c:v>-0.13143476304477672</c:v>
                </c:pt>
                <c:pt idx="28">
                  <c:v>-0.12616746351079161</c:v>
                </c:pt>
                <c:pt idx="29">
                  <c:v>-0.12191629827148379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E-4115-986D-D6A264AAFE3D}"/>
            </c:ext>
          </c:extLst>
        </c:ser>
        <c:ser>
          <c:idx val="2"/>
          <c:order val="3"/>
          <c:tx>
            <c:strRef>
              <c:f>'EA_linear trend1991-2006'!$J$40</c:f>
              <c:strCache>
                <c:ptCount val="1"/>
                <c:pt idx="0">
                  <c:v>Cumulative percent difference (Right Axis)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30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</c:numLit>
          </c:cat>
          <c:val>
            <c:numRef>
              <c:f>'EA_linear trend1991-2006'!$J$41:$J$71</c:f>
              <c:numCache>
                <c:formatCode>General</c:formatCode>
                <c:ptCount val="31"/>
                <c:pt idx="19" formatCode="0%">
                  <c:v>-7.4865763720974643E-2</c:v>
                </c:pt>
                <c:pt idx="20" formatCode="0%">
                  <c:v>-0.14834902099644456</c:v>
                </c:pt>
                <c:pt idx="21" formatCode="0%">
                  <c:v>-0.22659576641634083</c:v>
                </c:pt>
                <c:pt idx="22" formatCode="0%">
                  <c:v>-0.34139807810053724</c:v>
                </c:pt>
                <c:pt idx="23" formatCode="0%">
                  <c:v>-0.47895111873836133</c:v>
                </c:pt>
                <c:pt idx="24" formatCode="0%">
                  <c:v>-0.61461309347221482</c:v>
                </c:pt>
                <c:pt idx="25" formatCode="0%">
                  <c:v>-0.74478763301099671</c:v>
                </c:pt>
                <c:pt idx="26" formatCode="0%">
                  <c:v>-0.87473525206426994</c:v>
                </c:pt>
                <c:pt idx="27" formatCode="0%">
                  <c:v>-0.98707011922612631</c:v>
                </c:pt>
                <c:pt idx="28" formatCode="0%">
                  <c:v>-1.0948942519301654</c:v>
                </c:pt>
                <c:pt idx="29" formatCode="0%">
                  <c:v>-1.197624681144535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0E-4115-986D-D6A264AA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6112"/>
        <c:axId val="109619840"/>
      </c:lineChart>
      <c:catAx>
        <c:axId val="109598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617536"/>
        <c:crosses val="autoZero"/>
        <c:auto val="1"/>
        <c:lblAlgn val="ctr"/>
        <c:lblOffset val="0"/>
        <c:tickLblSkip val="5"/>
        <c:noMultiLvlLbl val="0"/>
      </c:catAx>
      <c:valAx>
        <c:axId val="109617536"/>
        <c:scaling>
          <c:orientation val="minMax"/>
          <c:min val="25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GDP per capita, volume (in thousands of EUR)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6.1488083522777542E-2"/>
              <c:y val="0.21762299238620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598976"/>
        <c:crosses val="autoZero"/>
        <c:crossBetween val="midCat"/>
        <c:dispUnits>
          <c:builtInUnit val="thousands"/>
        </c:dispUnits>
      </c:valAx>
      <c:valAx>
        <c:axId val="109619840"/>
        <c:scaling>
          <c:orientation val="minMax"/>
          <c:max val="1.75"/>
          <c:min val="-1.7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0.80988293882592144"/>
              <c:y val="0.22290080954010602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626112"/>
        <c:crosses val="max"/>
        <c:crossBetween val="between"/>
        <c:majorUnit val="0.25"/>
      </c:valAx>
      <c:catAx>
        <c:axId val="10962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61984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7.9784743917374099E-2"/>
          <c:w val="0.90004962721065296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2</xdr:col>
      <xdr:colOff>709375</xdr:colOff>
      <xdr:row>30</xdr:row>
      <xdr:rowOff>68425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709375</xdr:colOff>
      <xdr:row>7</xdr:row>
      <xdr:rowOff>12700</xdr:rowOff>
    </xdr:from>
    <xdr:to>
      <xdr:col>4</xdr:col>
      <xdr:colOff>834550</xdr:colOff>
      <xdr:row>30</xdr:row>
      <xdr:rowOff>68425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0.52723</cdr:x>
      <cdr:y>0.20766</cdr:y>
    </cdr:from>
    <cdr:to>
      <cdr:x>0.64481</cdr:x>
      <cdr:y>0.92666</cdr:y>
    </cdr:to>
    <cdr:grpSp>
      <cdr:nvGrpSpPr>
        <cdr:cNvPr id="5" name="Group 4"/>
        <cdr:cNvGrpSpPr/>
      </cdr:nvGrpSpPr>
      <cdr:grpSpPr>
        <a:xfrm xmlns:a="http://schemas.openxmlformats.org/drawingml/2006/main">
          <a:off x="1477140" y="909566"/>
          <a:ext cx="329424" cy="3149274"/>
          <a:chOff x="2064914" y="380362"/>
          <a:chExt cx="1290887" cy="2939200"/>
        </a:xfrm>
      </cdr:grpSpPr>
      <cdr:cxnSp macro="">
        <cdr:nvCxnSpPr>
          <cdr:cNvPr id="9" name="Straight Connector 8"/>
          <cdr:cNvCxnSpPr/>
        </cdr:nvCxnSpPr>
        <cdr:spPr>
          <a:xfrm xmlns:a="http://schemas.openxmlformats.org/drawingml/2006/main" flipH="1" flipV="1">
            <a:off x="3355797" y="380362"/>
            <a:ext cx="4" cy="2928087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2064914" y="380999"/>
            <a:ext cx="19381" cy="2938563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0.5196</cdr:x>
      <cdr:y>0.20089</cdr:y>
    </cdr:from>
    <cdr:to>
      <cdr:x>0.62523</cdr:x>
      <cdr:y>0.91386</cdr:y>
    </cdr:to>
    <cdr:grpSp>
      <cdr:nvGrpSpPr>
        <cdr:cNvPr id="5" name="Group 4"/>
        <cdr:cNvGrpSpPr/>
      </cdr:nvGrpSpPr>
      <cdr:grpSpPr>
        <a:xfrm xmlns:a="http://schemas.openxmlformats.org/drawingml/2006/main">
          <a:off x="1445865" y="879913"/>
          <a:ext cx="293931" cy="3122862"/>
          <a:chOff x="2084294" y="380362"/>
          <a:chExt cx="1271503" cy="2846797"/>
        </a:xfrm>
      </cdr:grpSpPr>
      <cdr:cxnSp macro="">
        <cdr:nvCxnSpPr>
          <cdr:cNvPr id="9" name="Straight Connector 8"/>
          <cdr:cNvCxnSpPr/>
        </cdr:nvCxnSpPr>
        <cdr:spPr>
          <a:xfrm xmlns:a="http://schemas.openxmlformats.org/drawingml/2006/main" flipV="1">
            <a:off x="3350407" y="380362"/>
            <a:ext cx="5390" cy="2836736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" name="Straight Connector 2"/>
          <cdr:cNvCxnSpPr/>
        </cdr:nvCxnSpPr>
        <cdr:spPr>
          <a:xfrm xmlns:a="http://schemas.openxmlformats.org/drawingml/2006/main" flipH="1" flipV="1">
            <a:off x="2084294" y="380999"/>
            <a:ext cx="30000" cy="284616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123266</xdr:colOff>
      <xdr:row>6</xdr:row>
      <xdr:rowOff>67237</xdr:rowOff>
    </xdr:from>
    <xdr:to>
      <xdr:col>5</xdr:col>
      <xdr:colOff>293778</xdr:colOff>
      <xdr:row>27</xdr:row>
      <xdr:rowOff>144744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0.51799</cdr:x>
      <cdr:y>0.21601</cdr:y>
    </cdr:from>
    <cdr:to>
      <cdr:x>0.62523</cdr:x>
      <cdr:y>0.95708</cdr:y>
    </cdr:to>
    <cdr:grpSp>
      <cdr:nvGrpSpPr>
        <cdr:cNvPr id="5" name="Group 4"/>
        <cdr:cNvGrpSpPr/>
      </cdr:nvGrpSpPr>
      <cdr:grpSpPr>
        <a:xfrm xmlns:a="http://schemas.openxmlformats.org/drawingml/2006/main">
          <a:off x="2868696" y="728394"/>
          <a:ext cx="593909" cy="2498915"/>
          <a:chOff x="2064914" y="380362"/>
          <a:chExt cx="1290883" cy="2958990"/>
        </a:xfrm>
      </cdr:grpSpPr>
      <cdr:cxnSp macro="">
        <cdr:nvCxnSpPr>
          <cdr:cNvPr id="9" name="Straight Connector 8"/>
          <cdr:cNvCxnSpPr/>
        </cdr:nvCxnSpPr>
        <cdr:spPr>
          <a:xfrm xmlns:a="http://schemas.openxmlformats.org/drawingml/2006/main" flipV="1">
            <a:off x="3328146" y="380362"/>
            <a:ext cx="27651" cy="295899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" name="Straight Connector 2"/>
          <cdr:cNvCxnSpPr/>
        </cdr:nvCxnSpPr>
        <cdr:spPr>
          <a:xfrm xmlns:a="http://schemas.openxmlformats.org/drawingml/2006/main" flipV="1">
            <a:off x="2064914" y="380999"/>
            <a:ext cx="19381" cy="2938563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0729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17" Type="http://schemas.openxmlformats.org/officeDocument/2006/relationships/drawing" Target="../drawings/drawing4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8.bin"/><Relationship Id="rId1" Type="http://schemas.openxmlformats.org/officeDocument/2006/relationships/hyperlink" Target="https://doi.org/10.1787/9789264307292-en" TargetMode="External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customProperty" Target="../customProperty2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51"/>
  <sheetViews>
    <sheetView showGridLines="0" tabSelected="1" zoomScaleNormal="100" workbookViewId="0"/>
  </sheetViews>
  <sheetFormatPr defaultRowHeight="12.75" x14ac:dyDescent="0.2"/>
  <cols>
    <col min="1" max="1" width="18.7109375" style="3" bestFit="1" customWidth="1"/>
    <col min="2" max="2" width="12.85546875" bestFit="1" customWidth="1"/>
    <col min="3" max="3" width="28.85546875" style="11" customWidth="1"/>
    <col min="4" max="4" width="11" style="11" bestFit="1" customWidth="1"/>
    <col min="5" max="5" width="12.85546875" bestFit="1" customWidth="1"/>
    <col min="6" max="6" width="10.7109375" style="11" customWidth="1"/>
    <col min="7" max="7" width="13.5703125" bestFit="1" customWidth="1"/>
    <col min="8" max="9" width="13.5703125" customWidth="1"/>
    <col min="10" max="10" width="13.5703125" style="26" customWidth="1"/>
    <col min="11" max="11" width="15.85546875" bestFit="1" customWidth="1"/>
  </cols>
  <sheetData>
    <row r="1" spans="1:11" s="61" customFormat="1" x14ac:dyDescent="0.2">
      <c r="A1" s="63" t="s">
        <v>43</v>
      </c>
      <c r="C1" s="62"/>
      <c r="D1" s="62"/>
      <c r="F1" s="62"/>
      <c r="J1" s="62"/>
    </row>
    <row r="2" spans="1:11" s="61" customFormat="1" x14ac:dyDescent="0.2">
      <c r="A2" s="60" t="s">
        <v>44</v>
      </c>
      <c r="B2" s="61" t="s">
        <v>45</v>
      </c>
      <c r="C2" s="62"/>
      <c r="D2" s="62"/>
      <c r="F2" s="62"/>
      <c r="J2" s="62"/>
    </row>
    <row r="3" spans="1:11" s="61" customFormat="1" x14ac:dyDescent="0.2">
      <c r="A3" s="60" t="s">
        <v>46</v>
      </c>
      <c r="C3" s="62"/>
      <c r="D3" s="62"/>
      <c r="F3" s="62"/>
      <c r="J3" s="62"/>
    </row>
    <row r="4" spans="1:11" s="61" customFormat="1" x14ac:dyDescent="0.2">
      <c r="A4" s="63" t="s">
        <v>47</v>
      </c>
      <c r="C4" s="62"/>
      <c r="D4" s="62"/>
      <c r="F4" s="62"/>
      <c r="J4" s="62"/>
    </row>
    <row r="5" spans="1:11" s="61" customFormat="1" x14ac:dyDescent="0.2">
      <c r="A5" s="60"/>
      <c r="C5" s="62"/>
      <c r="D5" s="62"/>
      <c r="F5" s="62"/>
      <c r="J5" s="62"/>
    </row>
    <row r="6" spans="1:11" x14ac:dyDescent="0.2">
      <c r="A6" s="56" t="s">
        <v>42</v>
      </c>
      <c r="B6" s="56"/>
      <c r="C6" s="56"/>
      <c r="D6" s="56"/>
      <c r="E6" s="56"/>
      <c r="F6"/>
      <c r="J6"/>
    </row>
    <row r="7" spans="1:11" ht="15" x14ac:dyDescent="0.3">
      <c r="A7" s="49"/>
      <c r="B7" s="50"/>
      <c r="C7" s="51"/>
      <c r="D7" s="51"/>
      <c r="E7" s="50"/>
      <c r="F7"/>
      <c r="J7"/>
    </row>
    <row r="8" spans="1:11" ht="15" x14ac:dyDescent="0.3">
      <c r="A8" s="52"/>
      <c r="B8" s="53"/>
      <c r="C8" s="54"/>
      <c r="D8" s="54"/>
      <c r="E8" s="53"/>
      <c r="F8" s="48"/>
      <c r="G8" s="48"/>
      <c r="H8" s="48"/>
      <c r="I8" s="48"/>
      <c r="J8" s="48"/>
      <c r="K8" s="48"/>
    </row>
    <row r="9" spans="1:11" ht="15" x14ac:dyDescent="0.3">
      <c r="A9" s="52"/>
      <c r="B9" s="53"/>
      <c r="C9" s="54"/>
      <c r="D9" s="54"/>
      <c r="E9" s="53"/>
      <c r="F9" s="48"/>
      <c r="G9" s="48"/>
      <c r="H9" s="48"/>
      <c r="I9" s="48"/>
      <c r="J9" s="48"/>
      <c r="K9" s="48"/>
    </row>
    <row r="10" spans="1:11" ht="15" x14ac:dyDescent="0.3">
      <c r="A10" s="52"/>
      <c r="B10" s="53"/>
      <c r="C10" s="54"/>
      <c r="D10" s="54"/>
      <c r="E10" s="53"/>
      <c r="F10" s="48"/>
      <c r="G10" s="48"/>
      <c r="H10" s="48"/>
      <c r="I10" s="48"/>
      <c r="J10" s="48"/>
      <c r="K10" s="48"/>
    </row>
    <row r="11" spans="1:11" ht="15" x14ac:dyDescent="0.3">
      <c r="A11" s="52"/>
      <c r="B11" s="53"/>
      <c r="C11" s="54"/>
      <c r="D11" s="54"/>
      <c r="E11" s="53"/>
      <c r="F11" s="48"/>
      <c r="G11" s="48"/>
      <c r="H11" s="48"/>
      <c r="I11" s="48"/>
      <c r="J11" s="48"/>
      <c r="K11" s="48"/>
    </row>
    <row r="12" spans="1:11" ht="15" x14ac:dyDescent="0.3">
      <c r="A12" s="52"/>
      <c r="B12" s="53"/>
      <c r="C12" s="54"/>
      <c r="D12" s="54"/>
      <c r="E12" s="53"/>
      <c r="F12" s="48"/>
      <c r="G12" s="48"/>
      <c r="H12" s="48"/>
      <c r="I12" s="48"/>
      <c r="J12" s="48"/>
      <c r="K12" s="48"/>
    </row>
    <row r="13" spans="1:11" ht="15" x14ac:dyDescent="0.3">
      <c r="A13" s="52"/>
      <c r="B13" s="53"/>
      <c r="C13" s="54"/>
      <c r="D13" s="54"/>
      <c r="E13" s="53"/>
      <c r="F13" s="48"/>
      <c r="G13" s="48"/>
      <c r="H13" s="48"/>
      <c r="I13" s="48"/>
      <c r="J13" s="48"/>
      <c r="K13" s="48"/>
    </row>
    <row r="14" spans="1:11" ht="15" x14ac:dyDescent="0.3">
      <c r="A14" s="52"/>
      <c r="B14" s="53"/>
      <c r="C14" s="54"/>
      <c r="D14" s="54"/>
      <c r="E14" s="53"/>
      <c r="F14" s="48"/>
      <c r="G14" s="48"/>
      <c r="H14" s="48"/>
      <c r="I14" s="48"/>
      <c r="J14" s="48"/>
      <c r="K14" s="48"/>
    </row>
    <row r="15" spans="1:11" ht="15" x14ac:dyDescent="0.3">
      <c r="A15" s="52"/>
      <c r="B15" s="53"/>
      <c r="C15" s="54"/>
      <c r="D15" s="54"/>
      <c r="E15" s="53"/>
      <c r="F15" s="48"/>
      <c r="G15" s="48"/>
      <c r="H15" s="48"/>
      <c r="I15" s="48"/>
      <c r="J15" s="48"/>
      <c r="K15" s="48"/>
    </row>
    <row r="16" spans="1:11" ht="15" x14ac:dyDescent="0.3">
      <c r="A16" s="52"/>
      <c r="B16" s="53"/>
      <c r="C16" s="54"/>
      <c r="D16" s="54"/>
      <c r="E16" s="53"/>
      <c r="F16" s="48"/>
      <c r="G16" s="48"/>
      <c r="H16" s="48"/>
      <c r="I16" s="48"/>
      <c r="J16" s="48"/>
      <c r="K16" s="48"/>
    </row>
    <row r="17" spans="1:11" ht="15" x14ac:dyDescent="0.3">
      <c r="A17" s="52"/>
      <c r="B17" s="53"/>
      <c r="C17" s="54"/>
      <c r="D17" s="54"/>
      <c r="E17" s="53"/>
      <c r="F17" s="48"/>
      <c r="G17" s="48"/>
      <c r="H17" s="48"/>
      <c r="I17" s="48"/>
      <c r="J17" s="48"/>
      <c r="K17" s="48"/>
    </row>
    <row r="18" spans="1:11" ht="15" x14ac:dyDescent="0.3">
      <c r="A18" s="52"/>
      <c r="B18" s="53"/>
      <c r="C18" s="54"/>
      <c r="D18" s="54"/>
      <c r="E18" s="53"/>
      <c r="F18" s="48"/>
      <c r="G18" s="48"/>
      <c r="H18" s="48"/>
      <c r="I18" s="48"/>
      <c r="J18" s="48"/>
      <c r="K18" s="48"/>
    </row>
    <row r="19" spans="1:11" ht="15" x14ac:dyDescent="0.3">
      <c r="A19" s="52"/>
      <c r="B19" s="53"/>
      <c r="C19" s="54"/>
      <c r="D19" s="54"/>
      <c r="E19" s="53"/>
      <c r="F19" s="48"/>
      <c r="G19" s="48"/>
      <c r="H19" s="48"/>
      <c r="I19" s="48"/>
      <c r="J19" s="48"/>
      <c r="K19" s="48"/>
    </row>
    <row r="20" spans="1:11" ht="15" x14ac:dyDescent="0.3">
      <c r="A20" s="52"/>
      <c r="B20" s="53"/>
      <c r="C20" s="54"/>
      <c r="D20" s="54"/>
      <c r="E20" s="53"/>
      <c r="F20" s="48"/>
      <c r="G20" s="48"/>
      <c r="H20" s="48"/>
      <c r="I20" s="48"/>
      <c r="J20" s="48"/>
      <c r="K20" s="48"/>
    </row>
    <row r="21" spans="1:11" ht="15" x14ac:dyDescent="0.3">
      <c r="A21" s="52"/>
      <c r="B21" s="53"/>
      <c r="C21" s="54"/>
      <c r="D21" s="54"/>
      <c r="E21" s="53"/>
      <c r="F21" s="48"/>
      <c r="G21" s="48"/>
      <c r="H21" s="48"/>
      <c r="I21" s="48"/>
      <c r="J21" s="48"/>
      <c r="K21" s="48"/>
    </row>
    <row r="22" spans="1:11" ht="15" x14ac:dyDescent="0.3">
      <c r="A22" s="52"/>
      <c r="B22" s="53"/>
      <c r="C22" s="54"/>
      <c r="D22" s="54"/>
      <c r="E22" s="53"/>
      <c r="F22" s="48"/>
      <c r="G22" s="48"/>
      <c r="H22" s="48"/>
      <c r="I22" s="48"/>
      <c r="J22" s="48"/>
      <c r="K22" s="48"/>
    </row>
    <row r="23" spans="1:11" ht="15" x14ac:dyDescent="0.3">
      <c r="A23" s="52"/>
      <c r="B23" s="53"/>
      <c r="C23" s="54"/>
      <c r="D23" s="54"/>
      <c r="E23" s="53"/>
      <c r="F23" s="48"/>
      <c r="G23" s="48"/>
      <c r="H23" s="48"/>
      <c r="I23" s="48"/>
      <c r="J23" s="48"/>
      <c r="K23" s="48"/>
    </row>
    <row r="24" spans="1:11" ht="15" x14ac:dyDescent="0.3">
      <c r="A24" s="52"/>
      <c r="B24" s="53"/>
      <c r="C24" s="54"/>
      <c r="D24" s="54"/>
      <c r="E24" s="53"/>
      <c r="F24" s="48"/>
      <c r="G24" s="48"/>
      <c r="H24" s="48"/>
      <c r="I24" s="48"/>
      <c r="J24" s="48"/>
      <c r="K24" s="48"/>
    </row>
    <row r="25" spans="1:11" ht="15" x14ac:dyDescent="0.3">
      <c r="A25" s="52"/>
      <c r="B25" s="53"/>
      <c r="C25" s="54"/>
      <c r="D25" s="54"/>
      <c r="E25" s="53"/>
      <c r="F25" s="48"/>
      <c r="G25" s="48"/>
      <c r="H25" s="48"/>
      <c r="I25" s="48"/>
      <c r="J25" s="48"/>
      <c r="K25" s="48"/>
    </row>
    <row r="26" spans="1:11" ht="15" x14ac:dyDescent="0.3">
      <c r="A26" s="52"/>
      <c r="B26" s="53"/>
      <c r="C26" s="54"/>
      <c r="D26" s="54"/>
      <c r="E26" s="53"/>
      <c r="F26" s="48"/>
      <c r="G26" s="48"/>
      <c r="H26" s="48"/>
      <c r="I26" s="48"/>
      <c r="J26" s="48"/>
      <c r="K26" s="48"/>
    </row>
    <row r="27" spans="1:11" ht="15" x14ac:dyDescent="0.3">
      <c r="A27" s="52"/>
      <c r="B27" s="53"/>
      <c r="C27" s="54"/>
      <c r="D27" s="54"/>
      <c r="E27" s="53"/>
      <c r="F27" s="48"/>
      <c r="G27" s="48"/>
      <c r="H27" s="48"/>
      <c r="I27" s="48"/>
      <c r="J27" s="48"/>
      <c r="K27" s="48"/>
    </row>
    <row r="28" spans="1:11" ht="15" x14ac:dyDescent="0.3">
      <c r="A28" s="52"/>
      <c r="B28" s="53"/>
      <c r="C28" s="54"/>
      <c r="D28" s="54"/>
      <c r="E28" s="53"/>
      <c r="F28" s="48"/>
      <c r="G28" s="48"/>
      <c r="H28" s="48"/>
      <c r="I28" s="48"/>
      <c r="J28" s="48"/>
      <c r="K28" s="48"/>
    </row>
    <row r="29" spans="1:11" x14ac:dyDescent="0.2">
      <c r="A29" s="52"/>
      <c r="B29" s="53"/>
      <c r="C29" s="54"/>
      <c r="D29" s="54"/>
      <c r="E29" s="53"/>
      <c r="F29" s="48"/>
      <c r="G29" s="48"/>
      <c r="H29" s="48"/>
      <c r="I29" s="48"/>
      <c r="J29" s="48"/>
      <c r="K29" s="48"/>
    </row>
    <row r="30" spans="1:11" x14ac:dyDescent="0.2">
      <c r="A30" s="52"/>
      <c r="B30" s="53"/>
      <c r="C30" s="54"/>
      <c r="D30" s="54"/>
      <c r="E30" s="53"/>
      <c r="F30" s="48"/>
      <c r="G30" s="48"/>
      <c r="H30" s="48"/>
      <c r="I30" s="48"/>
      <c r="J30" s="48"/>
      <c r="K30" s="48"/>
    </row>
    <row r="31" spans="1:11" x14ac:dyDescent="0.2">
      <c r="A31" s="16"/>
      <c r="B31" s="9"/>
      <c r="C31" s="13"/>
      <c r="D31" s="13"/>
      <c r="E31" s="9"/>
    </row>
    <row r="32" spans="1:11" x14ac:dyDescent="0.2">
      <c r="A32" s="16"/>
      <c r="B32" s="9"/>
      <c r="C32" s="13"/>
      <c r="D32" s="13"/>
      <c r="E32" s="9"/>
    </row>
    <row r="33" spans="1:11" x14ac:dyDescent="0.2">
      <c r="A33" s="16"/>
      <c r="B33" s="9"/>
      <c r="C33" s="13"/>
      <c r="D33" s="13"/>
      <c r="E33" s="9"/>
    </row>
    <row r="34" spans="1:11" x14ac:dyDescent="0.2">
      <c r="A34" s="57" t="s">
        <v>40</v>
      </c>
      <c r="B34" s="58"/>
      <c r="C34" s="58"/>
      <c r="D34" s="58"/>
      <c r="E34" s="58"/>
    </row>
    <row r="35" spans="1:11" x14ac:dyDescent="0.2">
      <c r="A35" s="58"/>
      <c r="B35" s="58"/>
      <c r="C35" s="58"/>
      <c r="D35" s="58"/>
      <c r="E35" s="58"/>
    </row>
    <row r="36" spans="1:11" x14ac:dyDescent="0.2">
      <c r="A36" s="55" t="s">
        <v>41</v>
      </c>
      <c r="B36" s="48"/>
      <c r="C36" s="48"/>
      <c r="D36" s="48"/>
      <c r="E36" s="48"/>
      <c r="F36"/>
      <c r="J36"/>
    </row>
    <row r="41" spans="1:11" s="19" customFormat="1" ht="58.7" customHeight="1" x14ac:dyDescent="0.2">
      <c r="A41" s="18"/>
      <c r="C41" s="21" t="s">
        <v>27</v>
      </c>
      <c r="D41" s="20" t="s">
        <v>37</v>
      </c>
      <c r="E41" s="19" t="s">
        <v>28</v>
      </c>
      <c r="F41" s="20"/>
      <c r="I41" s="19" t="s">
        <v>29</v>
      </c>
      <c r="J41" s="25"/>
    </row>
    <row r="42" spans="1:11" s="19" customFormat="1" ht="76.5" x14ac:dyDescent="0.2">
      <c r="A42" s="18" t="s">
        <v>25</v>
      </c>
      <c r="B42" s="19" t="s">
        <v>26</v>
      </c>
      <c r="C42" s="21" t="s">
        <v>36</v>
      </c>
      <c r="D42" s="22" t="s">
        <v>38</v>
      </c>
      <c r="E42" s="19" t="s">
        <v>33</v>
      </c>
      <c r="F42" s="20" t="s">
        <v>34</v>
      </c>
      <c r="G42" s="19" t="s">
        <v>30</v>
      </c>
      <c r="H42" s="19" t="s">
        <v>31</v>
      </c>
      <c r="I42" s="19" t="s">
        <v>32</v>
      </c>
      <c r="J42" s="25" t="s">
        <v>35</v>
      </c>
    </row>
    <row r="43" spans="1:11" s="33" customFormat="1" x14ac:dyDescent="0.2">
      <c r="A43" s="30">
        <v>1990</v>
      </c>
      <c r="B43" s="31"/>
      <c r="C43" s="32"/>
      <c r="D43" s="31"/>
      <c r="F43" s="34"/>
      <c r="J43" s="35"/>
    </row>
    <row r="44" spans="1:11" x14ac:dyDescent="0.2">
      <c r="A44" s="23">
        <v>1991</v>
      </c>
      <c r="B44" s="2">
        <f>A44*A44</f>
        <v>3964081</v>
      </c>
      <c r="C44" s="1">
        <v>35295.256971561597</v>
      </c>
      <c r="D44" s="11">
        <f>$B$91+A44*$B$92</f>
        <v>34982.689605861902</v>
      </c>
      <c r="E44" s="15"/>
      <c r="F44" s="14"/>
      <c r="K44" s="10"/>
    </row>
    <row r="45" spans="1:11" x14ac:dyDescent="0.2">
      <c r="A45" s="23">
        <v>1992</v>
      </c>
      <c r="B45" s="2">
        <f t="shared" ref="B45:B53" si="0">A45*A45</f>
        <v>3968064</v>
      </c>
      <c r="C45" s="1">
        <v>36067.5915258327</v>
      </c>
      <c r="D45" s="11">
        <f t="shared" ref="D45:D71" si="1">$B$91+A45*$B$92</f>
        <v>35915.141552141169</v>
      </c>
      <c r="E45" s="15"/>
      <c r="F45" s="14"/>
    </row>
    <row r="46" spans="1:11" x14ac:dyDescent="0.2">
      <c r="A46" s="23">
        <v>1993</v>
      </c>
      <c r="B46" s="2">
        <f t="shared" si="0"/>
        <v>3972049</v>
      </c>
      <c r="C46" s="1">
        <v>36579.572348452799</v>
      </c>
      <c r="D46" s="11">
        <f t="shared" si="1"/>
        <v>36847.593498420203</v>
      </c>
      <c r="E46" s="15"/>
      <c r="F46" s="14"/>
    </row>
    <row r="47" spans="1:11" x14ac:dyDescent="0.2">
      <c r="A47" s="23">
        <v>1994</v>
      </c>
      <c r="B47" s="2">
        <f t="shared" si="0"/>
        <v>3976036</v>
      </c>
      <c r="C47" s="1">
        <v>37598.179005902297</v>
      </c>
      <c r="D47" s="11">
        <f t="shared" si="1"/>
        <v>37780.04544469947</v>
      </c>
      <c r="E47" s="15"/>
      <c r="F47" s="14"/>
    </row>
    <row r="48" spans="1:11" x14ac:dyDescent="0.2">
      <c r="A48" s="23">
        <v>1995</v>
      </c>
      <c r="B48" s="2">
        <f t="shared" si="0"/>
        <v>3980025</v>
      </c>
      <c r="C48" s="1">
        <v>38166.588518613004</v>
      </c>
      <c r="D48" s="11">
        <f t="shared" si="1"/>
        <v>38712.497390978504</v>
      </c>
      <c r="E48" s="15"/>
      <c r="F48" s="14"/>
    </row>
    <row r="49" spans="1:11" x14ac:dyDescent="0.2">
      <c r="A49" s="23">
        <v>1996</v>
      </c>
      <c r="B49" s="2">
        <f t="shared" si="0"/>
        <v>3984016</v>
      </c>
      <c r="C49" s="1">
        <v>39156.203422885003</v>
      </c>
      <c r="D49" s="11">
        <f t="shared" si="1"/>
        <v>39644.949337257538</v>
      </c>
      <c r="E49" s="15"/>
      <c r="F49" s="14"/>
    </row>
    <row r="50" spans="1:11" x14ac:dyDescent="0.2">
      <c r="A50" s="23">
        <v>1997</v>
      </c>
      <c r="B50" s="2">
        <f t="shared" si="0"/>
        <v>3988009</v>
      </c>
      <c r="C50" s="1">
        <v>40426.9154961569</v>
      </c>
      <c r="D50" s="11">
        <f t="shared" si="1"/>
        <v>40577.401283536805</v>
      </c>
      <c r="E50" s="15"/>
      <c r="F50" s="14"/>
    </row>
    <row r="51" spans="1:11" x14ac:dyDescent="0.2">
      <c r="A51" s="23">
        <v>1998</v>
      </c>
      <c r="B51" s="2">
        <f t="shared" si="0"/>
        <v>3992004</v>
      </c>
      <c r="C51" s="1">
        <v>41737.187402681098</v>
      </c>
      <c r="D51" s="11">
        <f t="shared" si="1"/>
        <v>41509.853229815839</v>
      </c>
      <c r="E51" s="15"/>
      <c r="F51" s="14"/>
    </row>
    <row r="52" spans="1:11" x14ac:dyDescent="0.2">
      <c r="A52" s="23">
        <v>1999</v>
      </c>
      <c r="B52" s="2">
        <f t="shared" si="0"/>
        <v>3996001</v>
      </c>
      <c r="C52" s="1">
        <v>43196.179759995401</v>
      </c>
      <c r="D52" s="11">
        <f t="shared" si="1"/>
        <v>42442.305176095106</v>
      </c>
      <c r="E52" s="15"/>
      <c r="F52" s="14"/>
    </row>
    <row r="53" spans="1:11" x14ac:dyDescent="0.2">
      <c r="A53" s="23">
        <v>2000</v>
      </c>
      <c r="B53" s="2">
        <f t="shared" si="0"/>
        <v>4000000</v>
      </c>
      <c r="C53" s="1">
        <v>44475.0308075836</v>
      </c>
      <c r="D53" s="11">
        <f t="shared" si="1"/>
        <v>43374.75712237414</v>
      </c>
      <c r="E53" s="15"/>
      <c r="F53" s="14"/>
      <c r="K53" s="10"/>
    </row>
    <row r="54" spans="1:11" x14ac:dyDescent="0.2">
      <c r="A54" s="23">
        <v>2001</v>
      </c>
      <c r="B54" s="2">
        <f>A54*A54</f>
        <v>4004001</v>
      </c>
      <c r="C54" s="1">
        <v>44463.985450083303</v>
      </c>
      <c r="D54" s="11">
        <f t="shared" si="1"/>
        <v>44307.209068653407</v>
      </c>
      <c r="E54" s="15"/>
      <c r="F54" s="14"/>
      <c r="K54" s="10"/>
    </row>
    <row r="55" spans="1:11" x14ac:dyDescent="0.2">
      <c r="A55" s="23">
        <v>2002</v>
      </c>
      <c r="B55" s="2">
        <f t="shared" ref="B55:B72" si="2">A55*A55</f>
        <v>4008004</v>
      </c>
      <c r="C55" s="1">
        <v>44829.092219270402</v>
      </c>
      <c r="D55" s="11">
        <f t="shared" si="1"/>
        <v>45239.661014932441</v>
      </c>
      <c r="E55" s="15"/>
      <c r="F55" s="14"/>
      <c r="K55" s="10"/>
    </row>
    <row r="56" spans="1:11" x14ac:dyDescent="0.2">
      <c r="A56" s="23">
        <v>2003</v>
      </c>
      <c r="B56" s="2">
        <f t="shared" si="2"/>
        <v>4012009</v>
      </c>
      <c r="C56" s="1">
        <v>45663.778361192701</v>
      </c>
      <c r="D56" s="11">
        <f t="shared" si="1"/>
        <v>46172.112961211707</v>
      </c>
      <c r="E56" s="15"/>
      <c r="F56" s="14"/>
      <c r="K56" s="10"/>
    </row>
    <row r="57" spans="1:11" x14ac:dyDescent="0.2">
      <c r="A57" s="23">
        <v>2004</v>
      </c>
      <c r="B57" s="2">
        <f t="shared" si="2"/>
        <v>4016016</v>
      </c>
      <c r="C57" s="1">
        <v>46966.500944547901</v>
      </c>
      <c r="D57" s="11">
        <f t="shared" si="1"/>
        <v>47104.564907490741</v>
      </c>
      <c r="E57" s="15"/>
      <c r="F57" s="14"/>
      <c r="K57" s="10"/>
    </row>
    <row r="58" spans="1:11" x14ac:dyDescent="0.2">
      <c r="A58" s="23">
        <v>2005</v>
      </c>
      <c r="B58" s="2">
        <f t="shared" si="2"/>
        <v>4020025</v>
      </c>
      <c r="C58" s="1">
        <v>48089.795197859399</v>
      </c>
      <c r="D58" s="11">
        <f t="shared" si="1"/>
        <v>48037.016853770008</v>
      </c>
      <c r="E58" s="15"/>
      <c r="F58" s="14"/>
      <c r="K58" s="10"/>
    </row>
    <row r="59" spans="1:11" x14ac:dyDescent="0.2">
      <c r="A59" s="23">
        <v>2006</v>
      </c>
      <c r="B59" s="2">
        <f t="shared" si="2"/>
        <v>4024036</v>
      </c>
      <c r="C59" s="1">
        <v>48905.409814669802</v>
      </c>
      <c r="D59" s="11">
        <f t="shared" si="1"/>
        <v>48969.468800049042</v>
      </c>
      <c r="E59" s="15"/>
      <c r="F59" s="14"/>
      <c r="K59" s="10"/>
    </row>
    <row r="60" spans="1:11" x14ac:dyDescent="0.2">
      <c r="A60" s="4">
        <v>2007</v>
      </c>
      <c r="B60" s="9">
        <f t="shared" si="2"/>
        <v>4028049</v>
      </c>
      <c r="C60" s="11">
        <v>49300.402557541303</v>
      </c>
      <c r="D60" s="11">
        <f t="shared" si="1"/>
        <v>49901.920746328309</v>
      </c>
      <c r="E60" s="15"/>
      <c r="F60" s="14"/>
      <c r="K60" s="10"/>
    </row>
    <row r="61" spans="1:11" x14ac:dyDescent="0.2">
      <c r="A61" s="4">
        <v>2008</v>
      </c>
      <c r="B61" s="9">
        <f t="shared" si="2"/>
        <v>4032064</v>
      </c>
      <c r="C61" s="11">
        <v>48697.092857166303</v>
      </c>
      <c r="D61" s="11">
        <f t="shared" si="1"/>
        <v>50834.372692607343</v>
      </c>
      <c r="E61" s="15"/>
      <c r="F61" s="14"/>
      <c r="K61" s="10"/>
    </row>
    <row r="62" spans="1:11" s="11" customFormat="1" x14ac:dyDescent="0.2">
      <c r="A62" s="12">
        <v>2009</v>
      </c>
      <c r="B62" s="13">
        <f t="shared" si="2"/>
        <v>4036081</v>
      </c>
      <c r="C62" s="11">
        <v>46929.887058976703</v>
      </c>
      <c r="D62" s="11">
        <f t="shared" si="1"/>
        <v>51766.82463888661</v>
      </c>
      <c r="E62" s="11">
        <f>C62-D62</f>
        <v>-4836.9375799099071</v>
      </c>
      <c r="F62" s="14">
        <f>E62/C62</f>
        <v>-0.10306731771656165</v>
      </c>
      <c r="G62" s="11">
        <f>C62</f>
        <v>46929.887058976703</v>
      </c>
      <c r="H62" s="11">
        <f>D62</f>
        <v>51766.82463888661</v>
      </c>
      <c r="I62" s="11">
        <f>G62-H62</f>
        <v>-4836.9375799099071</v>
      </c>
      <c r="J62" s="27">
        <f>I62/C62</f>
        <v>-0.10306731771656165</v>
      </c>
      <c r="K62" s="14"/>
    </row>
    <row r="63" spans="1:11" x14ac:dyDescent="0.2">
      <c r="A63" s="4">
        <v>2010</v>
      </c>
      <c r="B63" s="9">
        <f t="shared" si="2"/>
        <v>4040100</v>
      </c>
      <c r="C63" s="11">
        <v>47720.340638022499</v>
      </c>
      <c r="D63" s="11">
        <f t="shared" si="1"/>
        <v>52699.276585165644</v>
      </c>
      <c r="E63" s="17">
        <f t="shared" ref="E63:E72" si="3">C63-D63</f>
        <v>-4978.9359471431453</v>
      </c>
      <c r="F63" s="14">
        <f>E63/C63</f>
        <v>-0.10433571681540012</v>
      </c>
      <c r="G63" s="17">
        <f>C63+G62</f>
        <v>94650.227696999209</v>
      </c>
      <c r="H63" s="17">
        <f>D63+H62</f>
        <v>104466.10122405225</v>
      </c>
      <c r="I63" s="17">
        <f t="shared" ref="I63:I72" si="4">G63-H63</f>
        <v>-9815.8735270530451</v>
      </c>
      <c r="J63" s="27">
        <f t="shared" ref="J63:J72" si="5">I63/C63</f>
        <v>-0.20569579755329695</v>
      </c>
      <c r="K63" s="14"/>
    </row>
    <row r="64" spans="1:11" x14ac:dyDescent="0.2">
      <c r="A64" s="4">
        <v>2011</v>
      </c>
      <c r="B64" s="9">
        <f t="shared" si="2"/>
        <v>4044121</v>
      </c>
      <c r="C64" s="11">
        <v>48125.252311655298</v>
      </c>
      <c r="D64" s="11">
        <f t="shared" si="1"/>
        <v>53631.728531444911</v>
      </c>
      <c r="E64" s="17">
        <f t="shared" si="3"/>
        <v>-5506.4762197896125</v>
      </c>
      <c r="F64" s="14">
        <f t="shared" ref="F64:F72" si="6">E64/C64</f>
        <v>-0.11441968520248187</v>
      </c>
      <c r="G64" s="17">
        <f t="shared" ref="G64:H72" si="7">C64+G63</f>
        <v>142775.4800086545</v>
      </c>
      <c r="H64" s="17">
        <f>D64+H63</f>
        <v>158097.82975549717</v>
      </c>
      <c r="I64" s="17">
        <f t="shared" si="4"/>
        <v>-15322.349746842665</v>
      </c>
      <c r="J64" s="27">
        <f t="shared" si="5"/>
        <v>-0.31838481900554721</v>
      </c>
      <c r="K64" s="14"/>
    </row>
    <row r="65" spans="1:11" x14ac:dyDescent="0.2">
      <c r="A65" s="4">
        <v>2012</v>
      </c>
      <c r="B65" s="9">
        <f t="shared" si="2"/>
        <v>4048144</v>
      </c>
      <c r="C65" s="11">
        <v>48841.4435534406</v>
      </c>
      <c r="D65" s="11">
        <f t="shared" si="1"/>
        <v>54564.180477723945</v>
      </c>
      <c r="E65" s="17">
        <f t="shared" si="3"/>
        <v>-5722.7369242833447</v>
      </c>
      <c r="F65" s="14">
        <f t="shared" si="6"/>
        <v>-0.11716969253829949</v>
      </c>
      <c r="G65" s="17">
        <f t="shared" si="7"/>
        <v>191616.92356209509</v>
      </c>
      <c r="H65" s="17">
        <f>D65+H64</f>
        <v>212662.01023322111</v>
      </c>
      <c r="I65" s="17">
        <f t="shared" si="4"/>
        <v>-21045.086671126017</v>
      </c>
      <c r="J65" s="27">
        <f>I65/C65</f>
        <v>-0.43088584488906884</v>
      </c>
      <c r="K65" s="14"/>
    </row>
    <row r="66" spans="1:11" x14ac:dyDescent="0.2">
      <c r="A66" s="4">
        <v>2013</v>
      </c>
      <c r="B66" s="9">
        <f t="shared" si="2"/>
        <v>4052169</v>
      </c>
      <c r="C66" s="11">
        <v>49316.816397057199</v>
      </c>
      <c r="D66" s="11">
        <f t="shared" si="1"/>
        <v>55496.632424003212</v>
      </c>
      <c r="E66" s="17">
        <f t="shared" si="3"/>
        <v>-6179.8160269460132</v>
      </c>
      <c r="F66" s="14">
        <f t="shared" si="6"/>
        <v>-0.12530849471692115</v>
      </c>
      <c r="G66" s="17">
        <f t="shared" si="7"/>
        <v>240933.7399591523</v>
      </c>
      <c r="H66" s="17">
        <f t="shared" si="7"/>
        <v>268158.64265722432</v>
      </c>
      <c r="I66" s="17">
        <f t="shared" si="4"/>
        <v>-27224.902698072023</v>
      </c>
      <c r="J66" s="27">
        <f t="shared" si="5"/>
        <v>-0.55204096061027508</v>
      </c>
      <c r="K66" s="14"/>
    </row>
    <row r="67" spans="1:11" x14ac:dyDescent="0.2">
      <c r="A67" s="4">
        <v>2014</v>
      </c>
      <c r="B67" s="9">
        <f t="shared" si="2"/>
        <v>4056196</v>
      </c>
      <c r="C67" s="11">
        <v>50216.165914571597</v>
      </c>
      <c r="D67" s="11">
        <f t="shared" si="1"/>
        <v>56429.084370282246</v>
      </c>
      <c r="E67" s="17">
        <f t="shared" si="3"/>
        <v>-6212.9184557106491</v>
      </c>
      <c r="F67" s="14">
        <f t="shared" si="6"/>
        <v>-0.1237234731596225</v>
      </c>
      <c r="G67" s="17">
        <f t="shared" si="7"/>
        <v>291149.90587372391</v>
      </c>
      <c r="H67" s="17">
        <f t="shared" si="7"/>
        <v>324587.72702750657</v>
      </c>
      <c r="I67" s="17">
        <f t="shared" si="4"/>
        <v>-33437.821153782657</v>
      </c>
      <c r="J67" s="27">
        <f t="shared" si="5"/>
        <v>-0.6658776221718623</v>
      </c>
      <c r="K67" s="14"/>
    </row>
    <row r="68" spans="1:11" x14ac:dyDescent="0.2">
      <c r="A68" s="4">
        <v>2015</v>
      </c>
      <c r="B68" s="9">
        <f t="shared" si="2"/>
        <v>4060225</v>
      </c>
      <c r="C68" s="11">
        <v>51285.494889047302</v>
      </c>
      <c r="D68" s="11">
        <f t="shared" si="1"/>
        <v>57361.53631656128</v>
      </c>
      <c r="E68" s="17">
        <f t="shared" si="3"/>
        <v>-6076.0414275139774</v>
      </c>
      <c r="F68" s="14">
        <f t="shared" si="6"/>
        <v>-0.11847485221033904</v>
      </c>
      <c r="G68" s="17">
        <f t="shared" si="7"/>
        <v>342435.4007627712</v>
      </c>
      <c r="H68" s="17">
        <f t="shared" si="7"/>
        <v>381949.26334406785</v>
      </c>
      <c r="I68" s="17">
        <f t="shared" si="4"/>
        <v>-39513.862581296649</v>
      </c>
      <c r="J68" s="27">
        <f t="shared" si="5"/>
        <v>-0.77046858311072586</v>
      </c>
      <c r="K68" s="14"/>
    </row>
    <row r="69" spans="1:11" x14ac:dyDescent="0.2">
      <c r="A69" s="4">
        <v>2016</v>
      </c>
      <c r="B69" s="9">
        <f t="shared" si="2"/>
        <v>4064256</v>
      </c>
      <c r="C69" s="11">
        <v>51690.258077683</v>
      </c>
      <c r="D69" s="11">
        <f t="shared" si="1"/>
        <v>58293.988262840547</v>
      </c>
      <c r="E69" s="17">
        <f t="shared" si="3"/>
        <v>-6603.7301851575467</v>
      </c>
      <c r="F69" s="14">
        <f t="shared" si="6"/>
        <v>-0.1277557983021306</v>
      </c>
      <c r="G69" s="17">
        <f t="shared" si="7"/>
        <v>394125.65884045418</v>
      </c>
      <c r="H69" s="17">
        <f t="shared" si="7"/>
        <v>440243.25160690839</v>
      </c>
      <c r="I69" s="17">
        <f t="shared" si="4"/>
        <v>-46117.592766454211</v>
      </c>
      <c r="J69" s="27">
        <f t="shared" si="5"/>
        <v>-0.89219118807931119</v>
      </c>
      <c r="K69" s="14"/>
    </row>
    <row r="70" spans="1:11" x14ac:dyDescent="0.2">
      <c r="A70" s="4">
        <v>2017</v>
      </c>
      <c r="B70" s="9">
        <f t="shared" si="2"/>
        <v>4068289</v>
      </c>
      <c r="C70" s="11">
        <v>52493.886353674097</v>
      </c>
      <c r="D70" s="11">
        <f t="shared" si="1"/>
        <v>59226.440209119581</v>
      </c>
      <c r="E70" s="17">
        <f t="shared" si="3"/>
        <v>-6732.5538554454834</v>
      </c>
      <c r="F70" s="14">
        <f t="shared" si="6"/>
        <v>-0.12825405629305756</v>
      </c>
      <c r="G70" s="17">
        <f t="shared" si="7"/>
        <v>446619.5451941283</v>
      </c>
      <c r="H70" s="17">
        <f t="shared" si="7"/>
        <v>499469.69181602797</v>
      </c>
      <c r="I70" s="17">
        <f t="shared" si="4"/>
        <v>-52850.146621899679</v>
      </c>
      <c r="J70" s="27">
        <f t="shared" si="5"/>
        <v>-1.0067867001849569</v>
      </c>
      <c r="K70" s="14"/>
    </row>
    <row r="71" spans="1:11" x14ac:dyDescent="0.2">
      <c r="A71" s="4">
        <v>2018</v>
      </c>
      <c r="B71" s="9">
        <f t="shared" si="2"/>
        <v>4072324</v>
      </c>
      <c r="C71" s="11">
        <v>53612.430495834502</v>
      </c>
      <c r="D71" s="11">
        <f t="shared" si="1"/>
        <v>60158.892155398848</v>
      </c>
      <c r="E71" s="17">
        <f t="shared" si="3"/>
        <v>-6546.4616595643456</v>
      </c>
      <c r="F71" s="14">
        <f t="shared" si="6"/>
        <v>-0.1221071605786084</v>
      </c>
      <c r="G71" s="17">
        <f t="shared" si="7"/>
        <v>500231.9756899628</v>
      </c>
      <c r="H71" s="17">
        <f t="shared" si="7"/>
        <v>559628.58397142682</v>
      </c>
      <c r="I71" s="17">
        <f t="shared" si="4"/>
        <v>-59396.608281464025</v>
      </c>
      <c r="J71" s="27">
        <f t="shared" si="5"/>
        <v>-1.1078887439374518</v>
      </c>
      <c r="K71" s="14"/>
    </row>
    <row r="72" spans="1:11" x14ac:dyDescent="0.2">
      <c r="A72" s="4">
        <v>2019</v>
      </c>
      <c r="B72" s="9">
        <f t="shared" si="2"/>
        <v>4076361</v>
      </c>
      <c r="C72" s="11">
        <v>54710.955026169897</v>
      </c>
      <c r="D72" s="11">
        <f>$B$91+A72*$B$92</f>
        <v>61091.344101677882</v>
      </c>
      <c r="E72" s="17">
        <f t="shared" si="3"/>
        <v>-6380.3890755079847</v>
      </c>
      <c r="F72" s="14">
        <f t="shared" si="6"/>
        <v>-0.11661995431182023</v>
      </c>
      <c r="G72" s="17">
        <f t="shared" si="7"/>
        <v>554942.93071613275</v>
      </c>
      <c r="H72" s="17">
        <f t="shared" si="7"/>
        <v>620719.9280731047</v>
      </c>
      <c r="I72" s="17">
        <f t="shared" si="4"/>
        <v>-65776.997356971959</v>
      </c>
      <c r="J72" s="27">
        <f t="shared" si="5"/>
        <v>-1.2022637390538848</v>
      </c>
      <c r="K72" s="14"/>
    </row>
    <row r="73" spans="1:11" s="31" customFormat="1" x14ac:dyDescent="0.2">
      <c r="A73" s="36">
        <v>2020</v>
      </c>
      <c r="C73" s="37"/>
      <c r="D73" s="37"/>
      <c r="F73" s="37"/>
      <c r="J73" s="38"/>
    </row>
    <row r="75" spans="1:11" x14ac:dyDescent="0.2">
      <c r="A75" t="s">
        <v>0</v>
      </c>
      <c r="C75"/>
      <c r="D75"/>
      <c r="F75"/>
    </row>
    <row r="76" spans="1:11" ht="13.5" thickBot="1" x14ac:dyDescent="0.25">
      <c r="A76"/>
      <c r="C76"/>
      <c r="D76"/>
      <c r="F76"/>
    </row>
    <row r="77" spans="1:11" x14ac:dyDescent="0.2">
      <c r="A77" s="8" t="s">
        <v>1</v>
      </c>
      <c r="B77" s="8"/>
      <c r="C77"/>
      <c r="D77"/>
      <c r="F77"/>
    </row>
    <row r="78" spans="1:11" x14ac:dyDescent="0.2">
      <c r="A78" s="5" t="s">
        <v>2</v>
      </c>
      <c r="B78" s="5">
        <v>0.99480846977904014</v>
      </c>
      <c r="C78"/>
      <c r="D78"/>
      <c r="F78"/>
    </row>
    <row r="79" spans="1:11" x14ac:dyDescent="0.2">
      <c r="A79" s="5" t="s">
        <v>3</v>
      </c>
      <c r="B79" s="5">
        <v>0.98964389154411547</v>
      </c>
      <c r="C79"/>
      <c r="D79"/>
      <c r="F79"/>
    </row>
    <row r="80" spans="1:11" x14ac:dyDescent="0.2">
      <c r="A80" s="5" t="s">
        <v>4</v>
      </c>
      <c r="B80" s="5">
        <v>0.98890416951155224</v>
      </c>
      <c r="C80"/>
      <c r="D80"/>
      <c r="F80"/>
    </row>
    <row r="81" spans="1:14" x14ac:dyDescent="0.2">
      <c r="A81" s="5" t="s">
        <v>5</v>
      </c>
      <c r="B81" s="5">
        <v>470.06803657114614</v>
      </c>
      <c r="C81"/>
      <c r="D81"/>
      <c r="F81"/>
    </row>
    <row r="82" spans="1:14" ht="13.5" thickBot="1" x14ac:dyDescent="0.25">
      <c r="A82" s="6" t="s">
        <v>6</v>
      </c>
      <c r="B82" s="6">
        <v>16</v>
      </c>
      <c r="C82"/>
      <c r="D82"/>
      <c r="F82"/>
    </row>
    <row r="83" spans="1:14" x14ac:dyDescent="0.2">
      <c r="A83"/>
      <c r="C83"/>
      <c r="D83"/>
      <c r="F83"/>
    </row>
    <row r="84" spans="1:14" ht="13.5" thickBot="1" x14ac:dyDescent="0.25">
      <c r="A84" t="s">
        <v>7</v>
      </c>
      <c r="C84"/>
      <c r="D84"/>
      <c r="F84"/>
    </row>
    <row r="85" spans="1:14" x14ac:dyDescent="0.2">
      <c r="A85" s="7"/>
      <c r="B85" s="7" t="s">
        <v>12</v>
      </c>
      <c r="C85" s="7" t="s">
        <v>13</v>
      </c>
      <c r="D85" s="7" t="s">
        <v>14</v>
      </c>
      <c r="E85" s="7" t="s">
        <v>15</v>
      </c>
      <c r="F85" s="7" t="s">
        <v>16</v>
      </c>
      <c r="J85" s="28"/>
    </row>
    <row r="86" spans="1:14" x14ac:dyDescent="0.2">
      <c r="A86" s="5" t="s">
        <v>8</v>
      </c>
      <c r="B86" s="5">
        <v>1</v>
      </c>
      <c r="C86" s="5">
        <v>295618654.92071933</v>
      </c>
      <c r="D86" s="5">
        <v>295618654.92071933</v>
      </c>
      <c r="E86" s="5">
        <v>1337.8591524642698</v>
      </c>
      <c r="F86" s="5">
        <v>2.688316239826194E-15</v>
      </c>
      <c r="J86" s="29"/>
    </row>
    <row r="87" spans="1:14" x14ac:dyDescent="0.2">
      <c r="A87" s="5" t="s">
        <v>9</v>
      </c>
      <c r="B87" s="5">
        <v>14</v>
      </c>
      <c r="C87" s="5">
        <v>3093495.4260819331</v>
      </c>
      <c r="D87" s="5">
        <v>220963.95900585238</v>
      </c>
      <c r="E87" s="5"/>
      <c r="F87" s="5"/>
      <c r="J87" s="29"/>
    </row>
    <row r="88" spans="1:14" ht="13.5" thickBot="1" x14ac:dyDescent="0.25">
      <c r="A88" s="6" t="s">
        <v>10</v>
      </c>
      <c r="B88" s="6">
        <v>15</v>
      </c>
      <c r="C88" s="6">
        <v>298712150.34680128</v>
      </c>
      <c r="D88" s="6"/>
      <c r="E88" s="6"/>
      <c r="F88" s="6"/>
      <c r="J88" s="29"/>
      <c r="K88" s="39"/>
      <c r="L88" s="39"/>
      <c r="M88" s="39"/>
      <c r="N88" s="39"/>
    </row>
    <row r="89" spans="1:14" ht="13.5" thickBot="1" x14ac:dyDescent="0.25">
      <c r="A89"/>
      <c r="C89"/>
      <c r="D89"/>
      <c r="F89"/>
      <c r="J89" s="40"/>
      <c r="K89" s="39"/>
      <c r="L89" s="39"/>
      <c r="M89" s="39"/>
      <c r="N89" s="39"/>
    </row>
    <row r="90" spans="1:14" x14ac:dyDescent="0.2">
      <c r="A90" s="7"/>
      <c r="B90" s="44" t="s">
        <v>17</v>
      </c>
      <c r="C90" s="7" t="s">
        <v>5</v>
      </c>
      <c r="D90" s="7" t="s">
        <v>18</v>
      </c>
      <c r="E90" s="44" t="s">
        <v>19</v>
      </c>
      <c r="F90" s="7" t="s">
        <v>20</v>
      </c>
      <c r="G90" s="7" t="s">
        <v>21</v>
      </c>
      <c r="H90" s="7" t="s">
        <v>22</v>
      </c>
      <c r="I90" s="7" t="s">
        <v>23</v>
      </c>
      <c r="J90" s="28"/>
      <c r="K90" s="41"/>
      <c r="L90" s="41"/>
      <c r="M90" s="41"/>
      <c r="N90" s="39"/>
    </row>
    <row r="91" spans="1:14" x14ac:dyDescent="0.2">
      <c r="A91" s="5" t="s">
        <v>11</v>
      </c>
      <c r="B91" s="45">
        <v>-1821529.1354359132</v>
      </c>
      <c r="C91" s="5">
        <v>50947.933194886529</v>
      </c>
      <c r="D91" s="5">
        <v>-35.752758182911606</v>
      </c>
      <c r="E91" s="45">
        <v>3.686747963874072E-15</v>
      </c>
      <c r="F91" s="5">
        <v>-1930801.5843292314</v>
      </c>
      <c r="G91" s="5">
        <v>-1712256.686542595</v>
      </c>
      <c r="H91" s="5">
        <v>-1930801.5843292314</v>
      </c>
      <c r="I91" s="5">
        <v>-1712256.686542595</v>
      </c>
      <c r="J91" s="29"/>
      <c r="K91" s="5"/>
      <c r="L91" s="5"/>
      <c r="M91" s="5"/>
      <c r="N91" s="39"/>
    </row>
    <row r="92" spans="1:14" ht="13.5" thickBot="1" x14ac:dyDescent="0.25">
      <c r="A92" s="6" t="s">
        <v>24</v>
      </c>
      <c r="B92" s="46">
        <v>932.45194627914373</v>
      </c>
      <c r="C92" s="6">
        <v>25.493018594823884</v>
      </c>
      <c r="D92" s="6">
        <v>36.576756997638142</v>
      </c>
      <c r="E92" s="46">
        <v>2.688316239826175E-15</v>
      </c>
      <c r="F92" s="6">
        <v>877.7748593621244</v>
      </c>
      <c r="G92" s="6">
        <v>987.12903319616305</v>
      </c>
      <c r="H92" s="6">
        <v>877.7748593621244</v>
      </c>
      <c r="I92" s="6">
        <v>987.12903319616305</v>
      </c>
      <c r="J92" s="29"/>
      <c r="K92" s="5"/>
      <c r="L92" s="5"/>
      <c r="M92" s="5"/>
      <c r="N92" s="39"/>
    </row>
    <row r="93" spans="1:14" x14ac:dyDescent="0.2">
      <c r="A93"/>
      <c r="C93"/>
      <c r="D93"/>
      <c r="F93"/>
      <c r="J93" s="29"/>
      <c r="K93" s="5"/>
      <c r="L93" s="5"/>
      <c r="M93" s="5"/>
      <c r="N93" s="39"/>
    </row>
    <row r="94" spans="1:14" x14ac:dyDescent="0.2">
      <c r="A94"/>
      <c r="C94"/>
      <c r="D94"/>
      <c r="F94"/>
      <c r="J94" s="40"/>
      <c r="K94" s="39"/>
      <c r="L94" s="39"/>
      <c r="M94" s="39"/>
      <c r="N94" s="39"/>
    </row>
    <row r="95" spans="1:14" x14ac:dyDescent="0.2">
      <c r="A95"/>
      <c r="C95"/>
      <c r="D95"/>
      <c r="F95"/>
    </row>
    <row r="96" spans="1:14" x14ac:dyDescent="0.2">
      <c r="A96"/>
      <c r="C96"/>
      <c r="D96"/>
      <c r="F96"/>
    </row>
    <row r="97" spans="1:10" x14ac:dyDescent="0.2">
      <c r="A97" s="16"/>
    </row>
    <row r="100" spans="1:10" ht="63.75" x14ac:dyDescent="0.2">
      <c r="A100" s="18"/>
      <c r="B100" s="19"/>
      <c r="C100" s="21" t="s">
        <v>27</v>
      </c>
      <c r="D100" s="20" t="s">
        <v>37</v>
      </c>
      <c r="E100" s="19" t="s">
        <v>28</v>
      </c>
      <c r="F100" s="20"/>
      <c r="G100" s="19"/>
      <c r="H100" s="19"/>
      <c r="I100" s="19" t="s">
        <v>29</v>
      </c>
      <c r="J100" s="25"/>
    </row>
    <row r="101" spans="1:10" ht="76.5" x14ac:dyDescent="0.2">
      <c r="A101" s="18" t="s">
        <v>25</v>
      </c>
      <c r="B101" s="19" t="s">
        <v>26</v>
      </c>
      <c r="C101" s="21" t="s">
        <v>36</v>
      </c>
      <c r="D101" s="22" t="s">
        <v>38</v>
      </c>
      <c r="E101" s="19" t="s">
        <v>33</v>
      </c>
      <c r="F101" s="20" t="s">
        <v>34</v>
      </c>
      <c r="G101" s="19" t="s">
        <v>30</v>
      </c>
      <c r="H101" s="19" t="s">
        <v>31</v>
      </c>
      <c r="I101" s="19" t="s">
        <v>32</v>
      </c>
      <c r="J101" s="25" t="s">
        <v>35</v>
      </c>
    </row>
    <row r="102" spans="1:10" x14ac:dyDescent="0.2">
      <c r="A102" s="30">
        <v>1990</v>
      </c>
      <c r="B102" s="31"/>
      <c r="C102" s="33"/>
      <c r="D102" s="37"/>
      <c r="E102" s="33"/>
      <c r="F102" s="34"/>
      <c r="G102" s="33"/>
      <c r="H102" s="33"/>
      <c r="I102" s="33"/>
      <c r="J102" s="35"/>
    </row>
    <row r="103" spans="1:10" x14ac:dyDescent="0.2">
      <c r="A103" s="23">
        <v>1991</v>
      </c>
      <c r="B103" s="2">
        <f>A103*A103</f>
        <v>3964081</v>
      </c>
      <c r="C103" s="24">
        <v>29936.1774017442</v>
      </c>
      <c r="D103" s="1">
        <f>$B$92+A103*$B$93</f>
        <v>932.45194627914373</v>
      </c>
      <c r="E103" s="15"/>
      <c r="F103" s="14"/>
    </row>
    <row r="104" spans="1:10" x14ac:dyDescent="0.2">
      <c r="A104" s="23">
        <v>1992</v>
      </c>
      <c r="B104" s="2">
        <f t="shared" ref="B104:B112" si="8">A104*A104</f>
        <v>3968064</v>
      </c>
      <c r="C104" s="1">
        <v>30135.804158007599</v>
      </c>
      <c r="D104" s="1">
        <f t="shared" ref="D104:D131" si="9">$B$92+A104*$B$93</f>
        <v>932.45194627914373</v>
      </c>
      <c r="E104" s="15"/>
      <c r="F104" s="14"/>
    </row>
    <row r="105" spans="1:10" x14ac:dyDescent="0.2">
      <c r="A105" s="23">
        <v>1993</v>
      </c>
      <c r="B105" s="2">
        <f t="shared" si="8"/>
        <v>3972049</v>
      </c>
      <c r="C105" s="1">
        <v>29811.841322647801</v>
      </c>
      <c r="D105" s="1">
        <f t="shared" si="9"/>
        <v>932.45194627914373</v>
      </c>
      <c r="E105" s="15"/>
      <c r="F105" s="14"/>
    </row>
    <row r="106" spans="1:10" x14ac:dyDescent="0.2">
      <c r="A106" s="23">
        <v>1994</v>
      </c>
      <c r="B106" s="2">
        <f t="shared" si="8"/>
        <v>3976036</v>
      </c>
      <c r="C106" s="1">
        <v>30479.502985814299</v>
      </c>
      <c r="D106" s="1">
        <f t="shared" si="9"/>
        <v>932.45194627914373</v>
      </c>
      <c r="E106" s="15"/>
      <c r="F106" s="14"/>
    </row>
    <row r="107" spans="1:10" x14ac:dyDescent="0.2">
      <c r="A107" s="23">
        <v>1995</v>
      </c>
      <c r="B107" s="2">
        <f t="shared" si="8"/>
        <v>3980025</v>
      </c>
      <c r="C107" s="1">
        <v>31203.373077974102</v>
      </c>
      <c r="D107" s="1">
        <f t="shared" si="9"/>
        <v>932.45194627914373</v>
      </c>
      <c r="E107" s="15"/>
      <c r="F107" s="14"/>
    </row>
    <row r="108" spans="1:10" x14ac:dyDescent="0.2">
      <c r="A108" s="23">
        <v>1996</v>
      </c>
      <c r="B108" s="2">
        <f t="shared" si="8"/>
        <v>3984016</v>
      </c>
      <c r="C108" s="1">
        <v>31698.088447892798</v>
      </c>
      <c r="D108" s="1">
        <f t="shared" si="9"/>
        <v>932.45194627914373</v>
      </c>
      <c r="E108" s="15"/>
      <c r="F108" s="14"/>
    </row>
    <row r="109" spans="1:10" x14ac:dyDescent="0.2">
      <c r="A109" s="23">
        <v>1997</v>
      </c>
      <c r="B109" s="2">
        <f t="shared" si="8"/>
        <v>3988009</v>
      </c>
      <c r="C109" s="1">
        <v>32565.075724728398</v>
      </c>
      <c r="D109" s="1">
        <f t="shared" si="9"/>
        <v>932.45194627914373</v>
      </c>
      <c r="E109" s="15"/>
      <c r="F109" s="14"/>
    </row>
    <row r="110" spans="1:10" x14ac:dyDescent="0.2">
      <c r="A110" s="23">
        <v>1998</v>
      </c>
      <c r="B110" s="2">
        <f t="shared" si="8"/>
        <v>3992004</v>
      </c>
      <c r="C110" s="1">
        <v>33466.821664236501</v>
      </c>
      <c r="D110" s="1">
        <f t="shared" si="9"/>
        <v>932.45194627914373</v>
      </c>
      <c r="E110" s="15"/>
      <c r="F110" s="14"/>
    </row>
    <row r="111" spans="1:10" x14ac:dyDescent="0.2">
      <c r="A111" s="23">
        <v>1999</v>
      </c>
      <c r="B111" s="2">
        <f t="shared" si="8"/>
        <v>3996001</v>
      </c>
      <c r="C111" s="1">
        <v>34354.773875236402</v>
      </c>
      <c r="D111" s="1">
        <f t="shared" si="9"/>
        <v>932.45194627914373</v>
      </c>
      <c r="E111" s="15"/>
      <c r="F111" s="14"/>
    </row>
    <row r="112" spans="1:10" x14ac:dyDescent="0.2">
      <c r="A112" s="23">
        <v>2000</v>
      </c>
      <c r="B112" s="2">
        <f t="shared" si="8"/>
        <v>4000000</v>
      </c>
      <c r="C112" s="1">
        <v>35630.630121454502</v>
      </c>
      <c r="D112" s="1">
        <f t="shared" si="9"/>
        <v>932.45194627914373</v>
      </c>
      <c r="E112" s="15"/>
      <c r="F112" s="14"/>
    </row>
    <row r="113" spans="1:10" x14ac:dyDescent="0.2">
      <c r="A113" s="23">
        <v>2001</v>
      </c>
      <c r="B113" s="2">
        <f>A113*A113</f>
        <v>4004001</v>
      </c>
      <c r="C113" s="1">
        <v>36317.856625993103</v>
      </c>
      <c r="D113" s="1">
        <f t="shared" si="9"/>
        <v>932.45194627914373</v>
      </c>
      <c r="E113" s="15"/>
      <c r="F113" s="14"/>
    </row>
    <row r="114" spans="1:10" x14ac:dyDescent="0.2">
      <c r="A114" s="23">
        <v>2002</v>
      </c>
      <c r="B114" s="2">
        <f t="shared" ref="B114:B131" si="10">A114*A114</f>
        <v>4008004</v>
      </c>
      <c r="C114" s="1">
        <v>36560.579928043597</v>
      </c>
      <c r="D114" s="1">
        <f t="shared" si="9"/>
        <v>932.45194627914373</v>
      </c>
      <c r="E114" s="15"/>
      <c r="F114" s="14"/>
    </row>
    <row r="115" spans="1:10" x14ac:dyDescent="0.2">
      <c r="A115" s="23">
        <v>2003</v>
      </c>
      <c r="B115" s="2">
        <f t="shared" si="10"/>
        <v>4012009</v>
      </c>
      <c r="C115" s="1">
        <v>36705.108512176899</v>
      </c>
      <c r="D115" s="1">
        <f t="shared" si="9"/>
        <v>932.45194627914373</v>
      </c>
      <c r="E115" s="15"/>
      <c r="F115" s="14"/>
    </row>
    <row r="116" spans="1:10" x14ac:dyDescent="0.2">
      <c r="A116" s="23">
        <v>2004</v>
      </c>
      <c r="B116" s="2">
        <f t="shared" si="10"/>
        <v>4016016</v>
      </c>
      <c r="C116" s="1">
        <v>37310.9386579723</v>
      </c>
      <c r="D116" s="1">
        <f t="shared" si="9"/>
        <v>932.45194627914373</v>
      </c>
      <c r="E116" s="15"/>
      <c r="F116" s="14"/>
    </row>
    <row r="117" spans="1:10" x14ac:dyDescent="0.2">
      <c r="A117" s="23">
        <v>2005</v>
      </c>
      <c r="B117" s="2">
        <f t="shared" si="10"/>
        <v>4020025</v>
      </c>
      <c r="C117" s="1">
        <v>37813.215601552802</v>
      </c>
      <c r="D117" s="1">
        <f t="shared" si="9"/>
        <v>932.45194627914373</v>
      </c>
      <c r="E117" s="15"/>
      <c r="F117" s="14"/>
    </row>
    <row r="118" spans="1:10" x14ac:dyDescent="0.2">
      <c r="A118" s="23">
        <v>2006</v>
      </c>
      <c r="B118" s="2">
        <f t="shared" si="10"/>
        <v>4024036</v>
      </c>
      <c r="C118" s="1">
        <v>38939.463836328599</v>
      </c>
      <c r="D118" s="1">
        <f t="shared" si="9"/>
        <v>932.45194627914373</v>
      </c>
      <c r="E118" s="15"/>
      <c r="F118" s="14"/>
    </row>
    <row r="119" spans="1:10" x14ac:dyDescent="0.2">
      <c r="A119" s="4">
        <v>2007</v>
      </c>
      <c r="B119" s="9">
        <f t="shared" si="10"/>
        <v>4028049</v>
      </c>
      <c r="C119" s="11">
        <v>39935.945569543997</v>
      </c>
      <c r="D119" s="1">
        <f t="shared" si="9"/>
        <v>932.45194627914373</v>
      </c>
      <c r="E119" s="15"/>
      <c r="F119" s="14"/>
    </row>
    <row r="120" spans="1:10" x14ac:dyDescent="0.2">
      <c r="A120" s="4">
        <v>2008</v>
      </c>
      <c r="B120" s="9">
        <f t="shared" si="10"/>
        <v>4032064</v>
      </c>
      <c r="C120" s="11">
        <v>39872.709824768099</v>
      </c>
      <c r="D120" s="1">
        <f t="shared" si="9"/>
        <v>932.45194627914373</v>
      </c>
      <c r="E120" s="15"/>
      <c r="F120" s="14"/>
    </row>
    <row r="121" spans="1:10" x14ac:dyDescent="0.2">
      <c r="A121" s="12">
        <v>2009</v>
      </c>
      <c r="B121" s="13">
        <f t="shared" si="10"/>
        <v>4036081</v>
      </c>
      <c r="C121" s="11">
        <v>37948.820705610698</v>
      </c>
      <c r="D121" s="1">
        <f t="shared" si="9"/>
        <v>932.45194627914373</v>
      </c>
      <c r="E121" s="11">
        <f>C121-D121</f>
        <v>37016.368759331555</v>
      </c>
      <c r="F121" s="14">
        <f>E121/C121</f>
        <v>0.97542869767910123</v>
      </c>
      <c r="G121" s="11">
        <f>C121</f>
        <v>37948.820705610698</v>
      </c>
      <c r="H121" s="11">
        <f>D121</f>
        <v>932.45194627914373</v>
      </c>
      <c r="I121" s="11">
        <f>G121-H121</f>
        <v>37016.368759331555</v>
      </c>
      <c r="J121" s="27">
        <f>I121/C121</f>
        <v>0.97542869767910123</v>
      </c>
    </row>
    <row r="122" spans="1:10" x14ac:dyDescent="0.2">
      <c r="A122" s="4">
        <v>2010</v>
      </c>
      <c r="B122" s="9">
        <f t="shared" si="10"/>
        <v>4040100</v>
      </c>
      <c r="C122" s="11">
        <v>38563.175741372397</v>
      </c>
      <c r="D122" s="1">
        <f t="shared" si="9"/>
        <v>932.45194627914373</v>
      </c>
      <c r="E122" s="17">
        <f t="shared" ref="E122:E131" si="11">C122-D122</f>
        <v>37630.723795093254</v>
      </c>
      <c r="F122" s="14">
        <f t="shared" ref="F122:F131" si="12">E122/C122</f>
        <v>0.97582014633512759</v>
      </c>
      <c r="G122" s="17">
        <f>C122+G121</f>
        <v>76511.996446983103</v>
      </c>
      <c r="H122" s="17">
        <f>D122+H121</f>
        <v>1864.9038925582875</v>
      </c>
      <c r="I122" s="17">
        <f t="shared" ref="I122:I131" si="13">G122-H122</f>
        <v>74647.092554424817</v>
      </c>
      <c r="J122" s="27">
        <f t="shared" ref="J122:J130" si="14">I122/C122</f>
        <v>1.9357091608599</v>
      </c>
    </row>
    <row r="123" spans="1:10" x14ac:dyDescent="0.2">
      <c r="A123" s="4">
        <v>2011</v>
      </c>
      <c r="B123" s="9">
        <f t="shared" si="10"/>
        <v>4044121</v>
      </c>
      <c r="C123" s="11">
        <v>38983.30473353</v>
      </c>
      <c r="D123" s="1">
        <f t="shared" si="9"/>
        <v>932.45194627914373</v>
      </c>
      <c r="E123" s="17">
        <f t="shared" si="11"/>
        <v>38050.852787250857</v>
      </c>
      <c r="F123" s="14">
        <f t="shared" si="12"/>
        <v>0.97608073628819025</v>
      </c>
      <c r="G123" s="17">
        <f t="shared" ref="G123:H131" si="15">C123+G122</f>
        <v>115495.30118051311</v>
      </c>
      <c r="H123" s="17">
        <f>D123+H122</f>
        <v>2797.3558388374313</v>
      </c>
      <c r="I123" s="17">
        <f t="shared" si="13"/>
        <v>112697.94534167567</v>
      </c>
      <c r="J123" s="27">
        <f t="shared" si="14"/>
        <v>2.8909284657117036</v>
      </c>
    </row>
    <row r="124" spans="1:10" x14ac:dyDescent="0.2">
      <c r="A124" s="4">
        <v>2012</v>
      </c>
      <c r="B124" s="9">
        <f t="shared" si="10"/>
        <v>4048144</v>
      </c>
      <c r="C124" s="11">
        <v>38454.228725699802</v>
      </c>
      <c r="D124" s="1">
        <f t="shared" si="9"/>
        <v>932.45194627914373</v>
      </c>
      <c r="E124" s="17">
        <f t="shared" si="11"/>
        <v>37521.776779420659</v>
      </c>
      <c r="F124" s="14">
        <f t="shared" si="12"/>
        <v>0.97575164092015798</v>
      </c>
      <c r="G124" s="17">
        <f t="shared" si="15"/>
        <v>153949.52990621291</v>
      </c>
      <c r="H124" s="17">
        <f>D124+H123</f>
        <v>3729.8077851165749</v>
      </c>
      <c r="I124" s="17">
        <f t="shared" si="13"/>
        <v>150219.72212109633</v>
      </c>
      <c r="J124" s="27">
        <f t="shared" si="14"/>
        <v>3.9064552091952689</v>
      </c>
    </row>
    <row r="125" spans="1:10" x14ac:dyDescent="0.2">
      <c r="A125" s="4">
        <v>2013</v>
      </c>
      <c r="B125" s="9">
        <f t="shared" si="10"/>
        <v>4052169</v>
      </c>
      <c r="C125" s="11">
        <v>38223.174027961802</v>
      </c>
      <c r="D125" s="1">
        <f t="shared" si="9"/>
        <v>932.45194627914373</v>
      </c>
      <c r="E125" s="17">
        <f t="shared" si="11"/>
        <v>37290.722081682659</v>
      </c>
      <c r="F125" s="14">
        <f t="shared" si="12"/>
        <v>0.97560506237401901</v>
      </c>
      <c r="G125" s="17">
        <f t="shared" si="15"/>
        <v>192172.7039341747</v>
      </c>
      <c r="H125" s="17">
        <f t="shared" si="15"/>
        <v>4662.2597313957185</v>
      </c>
      <c r="I125" s="17">
        <f t="shared" si="13"/>
        <v>187510.44420277898</v>
      </c>
      <c r="J125" s="27">
        <f t="shared" si="14"/>
        <v>4.9056743447210192</v>
      </c>
    </row>
    <row r="126" spans="1:10" x14ac:dyDescent="0.2">
      <c r="A126" s="4">
        <v>2014</v>
      </c>
      <c r="B126" s="9">
        <f t="shared" si="10"/>
        <v>4056196</v>
      </c>
      <c r="C126" s="11">
        <v>38623.536460702999</v>
      </c>
      <c r="D126" s="1">
        <f t="shared" si="9"/>
        <v>932.45194627914373</v>
      </c>
      <c r="E126" s="17">
        <f t="shared" si="11"/>
        <v>37691.084514423856</v>
      </c>
      <c r="F126" s="14">
        <f t="shared" si="12"/>
        <v>0.97585793452062952</v>
      </c>
      <c r="G126" s="17">
        <f t="shared" si="15"/>
        <v>230796.24039487771</v>
      </c>
      <c r="H126" s="17">
        <f t="shared" si="15"/>
        <v>5594.7116776748626</v>
      </c>
      <c r="I126" s="17">
        <f t="shared" si="13"/>
        <v>225201.52871720283</v>
      </c>
      <c r="J126" s="27">
        <f t="shared" si="14"/>
        <v>5.8306812206678984</v>
      </c>
    </row>
    <row r="127" spans="1:10" x14ac:dyDescent="0.2">
      <c r="A127" s="4">
        <v>2015</v>
      </c>
      <c r="B127" s="9">
        <f t="shared" si="10"/>
        <v>4060225</v>
      </c>
      <c r="C127" s="11">
        <v>39229.184783191296</v>
      </c>
      <c r="D127" s="1">
        <f t="shared" si="9"/>
        <v>932.45194627914373</v>
      </c>
      <c r="E127" s="17">
        <f t="shared" si="11"/>
        <v>38296.732836912153</v>
      </c>
      <c r="F127" s="14">
        <f t="shared" si="12"/>
        <v>0.97623065706227286</v>
      </c>
      <c r="G127" s="17">
        <f t="shared" si="15"/>
        <v>270025.42517806898</v>
      </c>
      <c r="H127" s="17">
        <f t="shared" si="15"/>
        <v>6527.1636239540067</v>
      </c>
      <c r="I127" s="17">
        <f t="shared" si="13"/>
        <v>263498.26155411499</v>
      </c>
      <c r="J127" s="27">
        <f t="shared" si="14"/>
        <v>6.7168936344304884</v>
      </c>
    </row>
    <row r="128" spans="1:10" x14ac:dyDescent="0.2">
      <c r="A128" s="4">
        <v>2016</v>
      </c>
      <c r="B128" s="9">
        <f t="shared" si="10"/>
        <v>4064256</v>
      </c>
      <c r="C128" s="11">
        <v>39780.820438516901</v>
      </c>
      <c r="D128" s="1">
        <f>$B$92+A128*$B$93</f>
        <v>932.45194627914373</v>
      </c>
      <c r="E128" s="17">
        <f t="shared" si="11"/>
        <v>38848.368492237758</v>
      </c>
      <c r="F128" s="14">
        <f t="shared" si="12"/>
        <v>0.97656026356418946</v>
      </c>
      <c r="G128" s="17">
        <f t="shared" si="15"/>
        <v>309806.24561658589</v>
      </c>
      <c r="H128" s="17">
        <f t="shared" si="15"/>
        <v>7459.6155702331507</v>
      </c>
      <c r="I128" s="17">
        <f t="shared" si="13"/>
        <v>302346.63004635274</v>
      </c>
      <c r="J128" s="27">
        <f t="shared" si="14"/>
        <v>7.6003115751130235</v>
      </c>
    </row>
    <row r="129" spans="1:10" x14ac:dyDescent="0.2">
      <c r="A129" s="4">
        <v>2017</v>
      </c>
      <c r="B129" s="9">
        <f t="shared" si="10"/>
        <v>4068289</v>
      </c>
      <c r="C129" s="11">
        <v>40668.826670404997</v>
      </c>
      <c r="D129" s="1">
        <f t="shared" si="9"/>
        <v>932.45194627914373</v>
      </c>
      <c r="E129" s="17">
        <f t="shared" si="11"/>
        <v>39736.374724125853</v>
      </c>
      <c r="F129" s="14">
        <f t="shared" si="12"/>
        <v>0.97707207159340803</v>
      </c>
      <c r="G129" s="17">
        <f t="shared" si="15"/>
        <v>350475.07228699088</v>
      </c>
      <c r="H129" s="17">
        <f t="shared" si="15"/>
        <v>8392.0675165122939</v>
      </c>
      <c r="I129" s="17">
        <f t="shared" si="13"/>
        <v>342083.00477047858</v>
      </c>
      <c r="J129" s="27">
        <f t="shared" si="14"/>
        <v>8.4114303946569198</v>
      </c>
    </row>
    <row r="130" spans="1:10" x14ac:dyDescent="0.2">
      <c r="A130" s="4">
        <v>2018</v>
      </c>
      <c r="B130" s="9">
        <f t="shared" si="10"/>
        <v>4072324</v>
      </c>
      <c r="C130" s="11">
        <v>41438.911435331298</v>
      </c>
      <c r="D130" s="1">
        <f t="shared" si="9"/>
        <v>932.45194627914373</v>
      </c>
      <c r="E130" s="17">
        <f t="shared" si="11"/>
        <v>40506.459489052155</v>
      </c>
      <c r="F130" s="14">
        <f t="shared" si="12"/>
        <v>0.9774981553814629</v>
      </c>
      <c r="G130" s="17">
        <f t="shared" si="15"/>
        <v>391913.98372232215</v>
      </c>
      <c r="H130" s="17">
        <f t="shared" si="15"/>
        <v>9324.519462791437</v>
      </c>
      <c r="I130" s="17">
        <f t="shared" si="13"/>
        <v>382589.46425953071</v>
      </c>
      <c r="J130" s="27">
        <f t="shared" si="14"/>
        <v>9.2326137682596183</v>
      </c>
    </row>
    <row r="131" spans="1:10" x14ac:dyDescent="0.2">
      <c r="A131" s="4">
        <v>2019</v>
      </c>
      <c r="B131" s="9">
        <f t="shared" si="10"/>
        <v>4076361</v>
      </c>
      <c r="C131" s="11">
        <v>42177.997921339898</v>
      </c>
      <c r="D131" s="1">
        <f t="shared" si="9"/>
        <v>932.45194627914373</v>
      </c>
      <c r="E131" s="17">
        <f t="shared" si="11"/>
        <v>41245.545975060755</v>
      </c>
      <c r="F131" s="14">
        <f t="shared" si="12"/>
        <v>0.97789245596677854</v>
      </c>
      <c r="G131" s="17">
        <f t="shared" si="15"/>
        <v>434091.98164366203</v>
      </c>
      <c r="H131" s="17">
        <f t="shared" si="15"/>
        <v>10256.97140907058</v>
      </c>
      <c r="I131" s="17">
        <f t="shared" si="13"/>
        <v>423835.01023459143</v>
      </c>
      <c r="J131" s="27">
        <f>I131/C131</f>
        <v>10.048722820486287</v>
      </c>
    </row>
    <row r="132" spans="1:10" x14ac:dyDescent="0.2">
      <c r="A132" s="36">
        <v>2020</v>
      </c>
      <c r="B132" s="31"/>
      <c r="C132" s="37"/>
      <c r="D132" s="37"/>
      <c r="E132" s="31"/>
      <c r="F132" s="37"/>
      <c r="G132" s="31"/>
      <c r="H132" s="31"/>
      <c r="I132" s="31"/>
      <c r="J132" s="38"/>
    </row>
    <row r="134" spans="1:10" x14ac:dyDescent="0.2">
      <c r="A134" t="s">
        <v>0</v>
      </c>
      <c r="C134"/>
      <c r="D134"/>
      <c r="F134"/>
    </row>
    <row r="135" spans="1:10" ht="13.5" thickBot="1" x14ac:dyDescent="0.25">
      <c r="A135"/>
      <c r="C135"/>
      <c r="D135"/>
      <c r="F135"/>
    </row>
    <row r="136" spans="1:10" x14ac:dyDescent="0.2">
      <c r="A136" s="8" t="s">
        <v>1</v>
      </c>
      <c r="B136" s="8"/>
      <c r="C136"/>
      <c r="D136"/>
      <c r="F136"/>
    </row>
    <row r="137" spans="1:10" x14ac:dyDescent="0.2">
      <c r="A137" s="5" t="s">
        <v>2</v>
      </c>
      <c r="B137" s="5">
        <v>0.98743561516328104</v>
      </c>
      <c r="C137"/>
      <c r="D137"/>
      <c r="F137"/>
    </row>
    <row r="138" spans="1:10" x14ac:dyDescent="0.2">
      <c r="A138" s="5" t="s">
        <v>3</v>
      </c>
      <c r="B138" s="5">
        <v>0.97502909409288729</v>
      </c>
      <c r="C138"/>
      <c r="D138"/>
      <c r="F138"/>
    </row>
    <row r="139" spans="1:10" x14ac:dyDescent="0.2">
      <c r="A139" s="5" t="s">
        <v>4</v>
      </c>
      <c r="B139" s="5">
        <v>0.97324545795666495</v>
      </c>
      <c r="C139"/>
      <c r="D139"/>
      <c r="F139"/>
    </row>
    <row r="140" spans="1:10" x14ac:dyDescent="0.2">
      <c r="A140" s="5" t="s">
        <v>5</v>
      </c>
      <c r="B140" s="5">
        <v>515.01112747611023</v>
      </c>
      <c r="C140"/>
      <c r="D140"/>
      <c r="F140"/>
    </row>
    <row r="141" spans="1:10" ht="13.5" thickBot="1" x14ac:dyDescent="0.25">
      <c r="A141" s="6" t="s">
        <v>6</v>
      </c>
      <c r="B141" s="6">
        <v>16</v>
      </c>
      <c r="C141"/>
      <c r="D141"/>
      <c r="F141"/>
    </row>
    <row r="142" spans="1:10" x14ac:dyDescent="0.2">
      <c r="A142"/>
      <c r="C142"/>
      <c r="D142"/>
      <c r="F142"/>
    </row>
    <row r="143" spans="1:10" ht="13.5" thickBot="1" x14ac:dyDescent="0.25">
      <c r="A143" t="s">
        <v>7</v>
      </c>
      <c r="C143"/>
      <c r="D143"/>
      <c r="F143"/>
    </row>
    <row r="144" spans="1:10" x14ac:dyDescent="0.2">
      <c r="A144" s="7"/>
      <c r="B144" s="7" t="s">
        <v>12</v>
      </c>
      <c r="C144" s="7" t="s">
        <v>13</v>
      </c>
      <c r="D144" s="7" t="s">
        <v>14</v>
      </c>
      <c r="E144" s="7" t="s">
        <v>15</v>
      </c>
      <c r="F144" s="7" t="s">
        <v>16</v>
      </c>
      <c r="J144" s="28"/>
    </row>
    <row r="145" spans="1:10" x14ac:dyDescent="0.2">
      <c r="A145" s="5" t="s">
        <v>8</v>
      </c>
      <c r="B145" s="5">
        <v>1</v>
      </c>
      <c r="C145" s="5">
        <v>144992165.97539151</v>
      </c>
      <c r="D145" s="5">
        <v>144992165.97539151</v>
      </c>
      <c r="E145" s="5">
        <v>546.65246699809404</v>
      </c>
      <c r="F145" s="5">
        <v>1.2822298468183427E-12</v>
      </c>
      <c r="J145" s="29"/>
    </row>
    <row r="146" spans="1:10" x14ac:dyDescent="0.2">
      <c r="A146" s="5" t="s">
        <v>9</v>
      </c>
      <c r="B146" s="5">
        <v>14</v>
      </c>
      <c r="C146" s="5">
        <v>3713310.4599389993</v>
      </c>
      <c r="D146" s="5">
        <v>265236.46142421424</v>
      </c>
      <c r="E146" s="5"/>
      <c r="F146" s="5"/>
      <c r="J146" s="29"/>
    </row>
    <row r="147" spans="1:10" ht="13.5" thickBot="1" x14ac:dyDescent="0.25">
      <c r="A147" s="6" t="s">
        <v>10</v>
      </c>
      <c r="B147" s="6">
        <v>15</v>
      </c>
      <c r="C147" s="6">
        <v>148705476.43533051</v>
      </c>
      <c r="D147" s="6"/>
      <c r="E147" s="6"/>
      <c r="F147" s="6"/>
      <c r="J147" s="29"/>
    </row>
    <row r="148" spans="1:10" ht="13.5" thickBot="1" x14ac:dyDescent="0.25">
      <c r="A148"/>
      <c r="C148"/>
      <c r="D148"/>
      <c r="F148"/>
      <c r="J148" s="40"/>
    </row>
    <row r="149" spans="1:10" x14ac:dyDescent="0.2">
      <c r="A149" s="7"/>
      <c r="B149" s="7" t="s">
        <v>17</v>
      </c>
      <c r="C149" s="7" t="s">
        <v>5</v>
      </c>
      <c r="D149" s="7" t="s">
        <v>18</v>
      </c>
      <c r="E149" s="7" t="s">
        <v>19</v>
      </c>
      <c r="F149" s="7" t="s">
        <v>20</v>
      </c>
      <c r="G149" s="7" t="s">
        <v>21</v>
      </c>
      <c r="H149" s="7" t="s">
        <v>22</v>
      </c>
      <c r="I149" s="7" t="s">
        <v>23</v>
      </c>
      <c r="J149" s="28"/>
    </row>
    <row r="150" spans="1:10" x14ac:dyDescent="0.2">
      <c r="A150" s="5" t="s">
        <v>11</v>
      </c>
      <c r="B150" s="42">
        <v>-1271146.4067547785</v>
      </c>
      <c r="C150" s="5">
        <v>55819.052724093788</v>
      </c>
      <c r="D150" s="5">
        <v>-22.772625917496082</v>
      </c>
      <c r="E150" s="42">
        <v>1.8378608093246088E-12</v>
      </c>
      <c r="F150" s="5">
        <v>-1390866.3679695968</v>
      </c>
      <c r="G150" s="5">
        <v>-1151426.4455399602</v>
      </c>
      <c r="H150" s="5">
        <v>-1390866.3679695968</v>
      </c>
      <c r="I150" s="5">
        <v>-1151426.4455399602</v>
      </c>
      <c r="J150" s="29"/>
    </row>
    <row r="151" spans="1:10" ht="13.5" thickBot="1" x14ac:dyDescent="0.25">
      <c r="A151" s="6" t="s">
        <v>24</v>
      </c>
      <c r="B151" s="43">
        <v>653.02951463654802</v>
      </c>
      <c r="C151" s="6">
        <v>27.930399916273721</v>
      </c>
      <c r="D151" s="6">
        <v>23.380600227498306</v>
      </c>
      <c r="E151" s="43">
        <v>1.2822298468183427E-12</v>
      </c>
      <c r="F151" s="6">
        <v>593.12476470790352</v>
      </c>
      <c r="G151" s="6">
        <v>712.93426456519251</v>
      </c>
      <c r="H151" s="6">
        <v>593.12476470790352</v>
      </c>
      <c r="I151" s="6">
        <v>712.93426456519251</v>
      </c>
      <c r="J151" s="29"/>
    </row>
  </sheetData>
  <mergeCells count="2">
    <mergeCell ref="A6:E6"/>
    <mergeCell ref="A34:E35"/>
  </mergeCells>
  <hyperlinks>
    <hyperlink ref="A1" r:id="rId1" display="https://doi.org/10.1787/978926430729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119"/>
  <sheetViews>
    <sheetView showGridLines="0" zoomScale="85" zoomScaleNormal="85" workbookViewId="0"/>
  </sheetViews>
  <sheetFormatPr defaultRowHeight="12.75" x14ac:dyDescent="0.2"/>
  <cols>
    <col min="1" max="1" width="18.7109375" style="3" bestFit="1" customWidth="1"/>
    <col min="3" max="3" width="28.85546875" style="11" customWidth="1"/>
    <col min="4" max="4" width="11" style="11" bestFit="1" customWidth="1"/>
    <col min="5" max="5" width="12.85546875" bestFit="1" customWidth="1"/>
    <col min="6" max="6" width="10.7109375" style="11" customWidth="1"/>
    <col min="7" max="7" width="13.5703125" bestFit="1" customWidth="1"/>
    <col min="8" max="9" width="13.5703125" customWidth="1"/>
    <col min="10" max="10" width="13.5703125" style="26" customWidth="1"/>
    <col min="11" max="11" width="15.85546875" bestFit="1" customWidth="1"/>
  </cols>
  <sheetData>
    <row r="1" spans="1:10" s="61" customFormat="1" x14ac:dyDescent="0.2">
      <c r="A1" s="63" t="s">
        <v>43</v>
      </c>
      <c r="C1" s="62"/>
      <c r="D1" s="62"/>
      <c r="F1" s="62"/>
      <c r="J1" s="62"/>
    </row>
    <row r="2" spans="1:10" s="61" customFormat="1" x14ac:dyDescent="0.2">
      <c r="A2" s="60" t="s">
        <v>44</v>
      </c>
      <c r="B2" s="61" t="s">
        <v>45</v>
      </c>
      <c r="C2" s="62"/>
      <c r="D2" s="62"/>
      <c r="F2" s="62"/>
      <c r="J2" s="62"/>
    </row>
    <row r="3" spans="1:10" s="61" customFormat="1" x14ac:dyDescent="0.2">
      <c r="A3" s="60" t="s">
        <v>46</v>
      </c>
      <c r="C3" s="62"/>
      <c r="D3" s="62"/>
      <c r="F3" s="62"/>
      <c r="J3" s="62"/>
    </row>
    <row r="4" spans="1:10" s="61" customFormat="1" x14ac:dyDescent="0.2">
      <c r="A4" s="63" t="s">
        <v>47</v>
      </c>
      <c r="C4" s="62"/>
      <c r="D4" s="62"/>
      <c r="F4" s="62"/>
      <c r="J4" s="62"/>
    </row>
    <row r="5" spans="1:10" s="61" customFormat="1" x14ac:dyDescent="0.2">
      <c r="A5" s="60"/>
      <c r="C5" s="62"/>
      <c r="D5" s="62"/>
      <c r="F5" s="62"/>
      <c r="J5" s="62"/>
    </row>
    <row r="6" spans="1:10" x14ac:dyDescent="0.2">
      <c r="A6" s="59" t="s">
        <v>39</v>
      </c>
      <c r="B6" s="59"/>
      <c r="C6" s="59"/>
      <c r="D6" s="59"/>
      <c r="E6" s="59"/>
      <c r="F6" s="59"/>
    </row>
    <row r="39" spans="1:11" s="19" customFormat="1" ht="58.7" customHeight="1" x14ac:dyDescent="0.2">
      <c r="A39" s="18"/>
      <c r="C39" s="21" t="s">
        <v>27</v>
      </c>
      <c r="D39" s="20" t="s">
        <v>37</v>
      </c>
      <c r="E39" s="19" t="s">
        <v>28</v>
      </c>
      <c r="F39" s="20"/>
      <c r="I39" s="19" t="s">
        <v>29</v>
      </c>
      <c r="J39" s="25"/>
    </row>
    <row r="40" spans="1:11" s="19" customFormat="1" ht="76.5" x14ac:dyDescent="0.2">
      <c r="A40" s="18" t="s">
        <v>25</v>
      </c>
      <c r="B40" s="19" t="s">
        <v>26</v>
      </c>
      <c r="C40" s="21" t="s">
        <v>36</v>
      </c>
      <c r="D40" s="22" t="s">
        <v>38</v>
      </c>
      <c r="E40" s="19" t="s">
        <v>33</v>
      </c>
      <c r="F40" s="20" t="s">
        <v>34</v>
      </c>
      <c r="G40" s="19" t="s">
        <v>30</v>
      </c>
      <c r="H40" s="19" t="s">
        <v>31</v>
      </c>
      <c r="I40" s="19" t="s">
        <v>32</v>
      </c>
      <c r="J40" s="25" t="s">
        <v>35</v>
      </c>
    </row>
    <row r="41" spans="1:11" s="33" customFormat="1" x14ac:dyDescent="0.2">
      <c r="A41" s="30">
        <v>1990</v>
      </c>
      <c r="B41" s="31"/>
      <c r="D41" s="37"/>
      <c r="F41" s="34"/>
      <c r="J41" s="35"/>
    </row>
    <row r="42" spans="1:11" x14ac:dyDescent="0.2">
      <c r="A42" s="23">
        <v>1991</v>
      </c>
      <c r="B42" s="2">
        <f>A42*A42</f>
        <v>3964081</v>
      </c>
      <c r="C42" s="24">
        <v>29936.1774017442</v>
      </c>
      <c r="D42" s="1">
        <f>$B$89+A42*$B$90</f>
        <v>29035.356886588736</v>
      </c>
      <c r="E42" s="15"/>
      <c r="F42" s="14"/>
      <c r="K42" s="10"/>
    </row>
    <row r="43" spans="1:11" x14ac:dyDescent="0.2">
      <c r="A43" s="23">
        <v>1992</v>
      </c>
      <c r="B43" s="2">
        <f t="shared" ref="B43:B51" si="0">A43*A43</f>
        <v>3968064</v>
      </c>
      <c r="C43" s="1">
        <v>30135.804158007599</v>
      </c>
      <c r="D43" s="1">
        <f t="shared" ref="D43:D70" si="1">$B$89+A43*$B$90</f>
        <v>29688.386401225114</v>
      </c>
      <c r="E43" s="15"/>
      <c r="F43" s="14"/>
    </row>
    <row r="44" spans="1:11" x14ac:dyDescent="0.2">
      <c r="A44" s="23">
        <v>1993</v>
      </c>
      <c r="B44" s="2">
        <f t="shared" si="0"/>
        <v>3972049</v>
      </c>
      <c r="C44" s="1">
        <v>29811.841322647801</v>
      </c>
      <c r="D44" s="1">
        <f t="shared" si="1"/>
        <v>30341.415915861726</v>
      </c>
      <c r="E44" s="15"/>
      <c r="F44" s="14"/>
    </row>
    <row r="45" spans="1:11" x14ac:dyDescent="0.2">
      <c r="A45" s="23">
        <v>1994</v>
      </c>
      <c r="B45" s="2">
        <f t="shared" si="0"/>
        <v>3976036</v>
      </c>
      <c r="C45" s="1">
        <v>30479.502985814299</v>
      </c>
      <c r="D45" s="1">
        <f t="shared" si="1"/>
        <v>30994.445430498337</v>
      </c>
      <c r="E45" s="15"/>
      <c r="F45" s="14"/>
    </row>
    <row r="46" spans="1:11" x14ac:dyDescent="0.2">
      <c r="A46" s="23">
        <v>1995</v>
      </c>
      <c r="B46" s="2">
        <f t="shared" si="0"/>
        <v>3980025</v>
      </c>
      <c r="C46" s="1">
        <v>31203.373077974102</v>
      </c>
      <c r="D46" s="1">
        <f t="shared" si="1"/>
        <v>31647.474945134716</v>
      </c>
      <c r="E46" s="15"/>
      <c r="F46" s="14"/>
    </row>
    <row r="47" spans="1:11" x14ac:dyDescent="0.2">
      <c r="A47" s="23">
        <v>1996</v>
      </c>
      <c r="B47" s="2">
        <f t="shared" si="0"/>
        <v>3984016</v>
      </c>
      <c r="C47" s="1">
        <v>31698.088447892798</v>
      </c>
      <c r="D47" s="1">
        <f t="shared" si="1"/>
        <v>32300.504459771328</v>
      </c>
      <c r="E47" s="15"/>
      <c r="F47" s="14"/>
    </row>
    <row r="48" spans="1:11" x14ac:dyDescent="0.2">
      <c r="A48" s="23">
        <v>1997</v>
      </c>
      <c r="B48" s="2">
        <f t="shared" si="0"/>
        <v>3988009</v>
      </c>
      <c r="C48" s="1">
        <v>32565.075724728398</v>
      </c>
      <c r="D48" s="1">
        <f t="shared" si="1"/>
        <v>32953.533974407939</v>
      </c>
      <c r="E48" s="15"/>
      <c r="F48" s="14"/>
    </row>
    <row r="49" spans="1:11" x14ac:dyDescent="0.2">
      <c r="A49" s="23">
        <v>1998</v>
      </c>
      <c r="B49" s="2">
        <f t="shared" si="0"/>
        <v>3992004</v>
      </c>
      <c r="C49" s="1">
        <v>33466.821664236501</v>
      </c>
      <c r="D49" s="1">
        <f t="shared" si="1"/>
        <v>33606.563489044551</v>
      </c>
      <c r="E49" s="15"/>
      <c r="F49" s="14"/>
    </row>
    <row r="50" spans="1:11" x14ac:dyDescent="0.2">
      <c r="A50" s="23">
        <v>1999</v>
      </c>
      <c r="B50" s="2">
        <f t="shared" si="0"/>
        <v>3996001</v>
      </c>
      <c r="C50" s="1">
        <v>34354.773875236402</v>
      </c>
      <c r="D50" s="1">
        <f t="shared" si="1"/>
        <v>34259.59300368093</v>
      </c>
      <c r="E50" s="15"/>
      <c r="F50" s="14"/>
    </row>
    <row r="51" spans="1:11" x14ac:dyDescent="0.2">
      <c r="A51" s="23">
        <v>2000</v>
      </c>
      <c r="B51" s="2">
        <f t="shared" si="0"/>
        <v>4000000</v>
      </c>
      <c r="C51" s="1">
        <v>35630.630121454502</v>
      </c>
      <c r="D51" s="1">
        <f t="shared" si="1"/>
        <v>34912.622518317541</v>
      </c>
      <c r="E51" s="15"/>
      <c r="F51" s="14"/>
      <c r="K51" s="10"/>
    </row>
    <row r="52" spans="1:11" x14ac:dyDescent="0.2">
      <c r="A52" s="23">
        <v>2001</v>
      </c>
      <c r="B52" s="2">
        <f>A52*A52</f>
        <v>4004001</v>
      </c>
      <c r="C52" s="1">
        <v>36317.856625993103</v>
      </c>
      <c r="D52" s="1">
        <f t="shared" si="1"/>
        <v>35565.652032954153</v>
      </c>
      <c r="E52" s="15"/>
      <c r="F52" s="14"/>
      <c r="K52" s="10"/>
    </row>
    <row r="53" spans="1:11" x14ac:dyDescent="0.2">
      <c r="A53" s="23">
        <v>2002</v>
      </c>
      <c r="B53" s="2">
        <f t="shared" ref="B53:B70" si="2">A53*A53</f>
        <v>4008004</v>
      </c>
      <c r="C53" s="1">
        <v>36560.579928043597</v>
      </c>
      <c r="D53" s="1">
        <f t="shared" si="1"/>
        <v>36218.681547590764</v>
      </c>
      <c r="E53" s="15"/>
      <c r="F53" s="14"/>
      <c r="K53" s="10"/>
    </row>
    <row r="54" spans="1:11" x14ac:dyDescent="0.2">
      <c r="A54" s="23">
        <v>2003</v>
      </c>
      <c r="B54" s="2">
        <f t="shared" si="2"/>
        <v>4012009</v>
      </c>
      <c r="C54" s="1">
        <v>36705.108512176899</v>
      </c>
      <c r="D54" s="1">
        <f t="shared" si="1"/>
        <v>36871.711062227143</v>
      </c>
      <c r="E54" s="15"/>
      <c r="F54" s="14"/>
      <c r="K54" s="10"/>
    </row>
    <row r="55" spans="1:11" x14ac:dyDescent="0.2">
      <c r="A55" s="23">
        <v>2004</v>
      </c>
      <c r="B55" s="2">
        <f t="shared" si="2"/>
        <v>4016016</v>
      </c>
      <c r="C55" s="1">
        <v>37310.9386579723</v>
      </c>
      <c r="D55" s="1">
        <f t="shared" si="1"/>
        <v>37524.740576863755</v>
      </c>
      <c r="E55" s="15"/>
      <c r="F55" s="14"/>
      <c r="K55" s="10"/>
    </row>
    <row r="56" spans="1:11" x14ac:dyDescent="0.2">
      <c r="A56" s="23">
        <v>2005</v>
      </c>
      <c r="B56" s="2">
        <f t="shared" si="2"/>
        <v>4020025</v>
      </c>
      <c r="C56" s="1">
        <v>37813.215601552802</v>
      </c>
      <c r="D56" s="1">
        <f t="shared" si="1"/>
        <v>38177.770091500366</v>
      </c>
      <c r="E56" s="15"/>
      <c r="F56" s="14"/>
      <c r="K56" s="10"/>
    </row>
    <row r="57" spans="1:11" x14ac:dyDescent="0.2">
      <c r="A57" s="23">
        <v>2006</v>
      </c>
      <c r="B57" s="2">
        <f t="shared" si="2"/>
        <v>4024036</v>
      </c>
      <c r="C57" s="1">
        <v>38939.463836328599</v>
      </c>
      <c r="D57" s="1">
        <f t="shared" si="1"/>
        <v>38830.799606136745</v>
      </c>
      <c r="E57" s="15"/>
      <c r="F57" s="14"/>
      <c r="K57" s="10"/>
    </row>
    <row r="58" spans="1:11" x14ac:dyDescent="0.2">
      <c r="A58" s="4">
        <v>2007</v>
      </c>
      <c r="B58" s="9">
        <f t="shared" si="2"/>
        <v>4028049</v>
      </c>
      <c r="C58" s="11">
        <v>39935.945569543997</v>
      </c>
      <c r="D58" s="1">
        <f t="shared" si="1"/>
        <v>39483.829120773356</v>
      </c>
      <c r="E58" s="15"/>
      <c r="F58" s="14"/>
      <c r="K58" s="10"/>
    </row>
    <row r="59" spans="1:11" x14ac:dyDescent="0.2">
      <c r="A59" s="4">
        <v>2008</v>
      </c>
      <c r="B59" s="9">
        <f t="shared" si="2"/>
        <v>4032064</v>
      </c>
      <c r="C59" s="11">
        <v>39872.709824768099</v>
      </c>
      <c r="D59" s="1">
        <f t="shared" si="1"/>
        <v>40136.858635409968</v>
      </c>
      <c r="E59" s="15"/>
      <c r="F59" s="14"/>
      <c r="K59" s="10"/>
    </row>
    <row r="60" spans="1:11" s="11" customFormat="1" x14ac:dyDescent="0.2">
      <c r="A60" s="12">
        <v>2009</v>
      </c>
      <c r="B60" s="13">
        <f t="shared" si="2"/>
        <v>4036081</v>
      </c>
      <c r="C60" s="11">
        <v>37948.820705610698</v>
      </c>
      <c r="D60" s="1">
        <f t="shared" si="1"/>
        <v>40789.88815004658</v>
      </c>
      <c r="E60" s="11">
        <f>C60-D60</f>
        <v>-2841.067444435881</v>
      </c>
      <c r="F60" s="14">
        <f>E60/C60</f>
        <v>-7.4865763720974643E-2</v>
      </c>
      <c r="G60" s="11">
        <f>C60</f>
        <v>37948.820705610698</v>
      </c>
      <c r="H60" s="11">
        <f>D60</f>
        <v>40789.88815004658</v>
      </c>
      <c r="I60" s="11">
        <f>G60-H60</f>
        <v>-2841.067444435881</v>
      </c>
      <c r="J60" s="27">
        <f>I60/C60</f>
        <v>-7.4865763720974643E-2</v>
      </c>
      <c r="K60" s="14"/>
    </row>
    <row r="61" spans="1:11" x14ac:dyDescent="0.2">
      <c r="A61" s="4">
        <v>2010</v>
      </c>
      <c r="B61" s="9">
        <f t="shared" si="2"/>
        <v>4040100</v>
      </c>
      <c r="C61" s="11">
        <v>38563.175741372397</v>
      </c>
      <c r="D61" s="1">
        <f t="shared" si="1"/>
        <v>41442.917664682958</v>
      </c>
      <c r="E61" s="17">
        <f t="shared" ref="E61:E70" si="3">C61-D61</f>
        <v>-2879.7419233105611</v>
      </c>
      <c r="F61" s="14">
        <f t="shared" ref="F61:F70" si="4">E61/C61</f>
        <v>-7.4675953625391853E-2</v>
      </c>
      <c r="G61" s="17">
        <f>C61+G60</f>
        <v>76511.996446983103</v>
      </c>
      <c r="H61" s="17">
        <f>D61+H60</f>
        <v>82232.805814729538</v>
      </c>
      <c r="I61" s="17">
        <f t="shared" ref="I61:I70" si="5">G61-H61</f>
        <v>-5720.8093677464349</v>
      </c>
      <c r="J61" s="27">
        <f t="shared" ref="J61:J69" si="6">I61/C61</f>
        <v>-0.14834902099644456</v>
      </c>
      <c r="K61" s="14"/>
    </row>
    <row r="62" spans="1:11" x14ac:dyDescent="0.2">
      <c r="A62" s="4">
        <v>2011</v>
      </c>
      <c r="B62" s="9">
        <f t="shared" si="2"/>
        <v>4044121</v>
      </c>
      <c r="C62" s="11">
        <v>38983.30473353</v>
      </c>
      <c r="D62" s="1">
        <f t="shared" si="1"/>
        <v>42095.94717931957</v>
      </c>
      <c r="E62" s="17">
        <f t="shared" si="3"/>
        <v>-3112.64244578957</v>
      </c>
      <c r="F62" s="14">
        <f t="shared" si="4"/>
        <v>-7.9845525336192172E-2</v>
      </c>
      <c r="G62" s="17">
        <f t="shared" ref="G62:H70" si="7">C62+G61</f>
        <v>115495.30118051311</v>
      </c>
      <c r="H62" s="17">
        <f>D62+H61</f>
        <v>124328.75299404911</v>
      </c>
      <c r="I62" s="17">
        <f t="shared" si="5"/>
        <v>-8833.4518135359976</v>
      </c>
      <c r="J62" s="27">
        <f t="shared" si="6"/>
        <v>-0.22659576641634083</v>
      </c>
      <c r="K62" s="14"/>
    </row>
    <row r="63" spans="1:11" x14ac:dyDescent="0.2">
      <c r="A63" s="4">
        <v>2012</v>
      </c>
      <c r="B63" s="9">
        <f t="shared" si="2"/>
        <v>4048144</v>
      </c>
      <c r="C63" s="11">
        <v>38454.228725699802</v>
      </c>
      <c r="D63" s="1">
        <f t="shared" si="1"/>
        <v>42748.976693956181</v>
      </c>
      <c r="E63" s="17">
        <f t="shared" si="3"/>
        <v>-4294.747968256379</v>
      </c>
      <c r="F63" s="14">
        <f t="shared" si="4"/>
        <v>-0.1116846731965815</v>
      </c>
      <c r="G63" s="17">
        <f t="shared" si="7"/>
        <v>153949.52990621291</v>
      </c>
      <c r="H63" s="17">
        <f>D63+H62</f>
        <v>167077.72968800529</v>
      </c>
      <c r="I63" s="17">
        <f t="shared" si="5"/>
        <v>-13128.199781792384</v>
      </c>
      <c r="J63" s="27">
        <f t="shared" si="6"/>
        <v>-0.34139807810053724</v>
      </c>
      <c r="K63" s="14"/>
    </row>
    <row r="64" spans="1:11" x14ac:dyDescent="0.2">
      <c r="A64" s="4">
        <v>2013</v>
      </c>
      <c r="B64" s="9">
        <f t="shared" si="2"/>
        <v>4052169</v>
      </c>
      <c r="C64" s="11">
        <v>38223.174027961802</v>
      </c>
      <c r="D64" s="1">
        <f t="shared" si="1"/>
        <v>43402.006208592793</v>
      </c>
      <c r="E64" s="17">
        <f t="shared" si="3"/>
        <v>-5178.8321806309905</v>
      </c>
      <c r="F64" s="14">
        <f t="shared" si="4"/>
        <v>-0.13548932845928663</v>
      </c>
      <c r="G64" s="17">
        <f t="shared" si="7"/>
        <v>192172.7039341747</v>
      </c>
      <c r="H64" s="17">
        <f t="shared" si="7"/>
        <v>210479.73589659808</v>
      </c>
      <c r="I64" s="17">
        <f t="shared" si="5"/>
        <v>-18307.031962423382</v>
      </c>
      <c r="J64" s="27">
        <f t="shared" si="6"/>
        <v>-0.47895111873836133</v>
      </c>
      <c r="K64" s="14"/>
    </row>
    <row r="65" spans="1:11" x14ac:dyDescent="0.2">
      <c r="A65" s="4">
        <v>2014</v>
      </c>
      <c r="B65" s="9">
        <f t="shared" si="2"/>
        <v>4056196</v>
      </c>
      <c r="C65" s="11">
        <v>38623.536460702999</v>
      </c>
      <c r="D65" s="1">
        <f t="shared" si="1"/>
        <v>44055.035723229172</v>
      </c>
      <c r="E65" s="17">
        <f t="shared" si="3"/>
        <v>-5431.499262526173</v>
      </c>
      <c r="F65" s="14">
        <f t="shared" si="4"/>
        <v>-0.14062666861312348</v>
      </c>
      <c r="G65" s="17">
        <f t="shared" si="7"/>
        <v>230796.24039487771</v>
      </c>
      <c r="H65" s="17">
        <f t="shared" si="7"/>
        <v>254534.77161982725</v>
      </c>
      <c r="I65" s="17">
        <f t="shared" si="5"/>
        <v>-23738.531224949547</v>
      </c>
      <c r="J65" s="27">
        <f t="shared" si="6"/>
        <v>-0.61461309347221482</v>
      </c>
      <c r="K65" s="14"/>
    </row>
    <row r="66" spans="1:11" x14ac:dyDescent="0.2">
      <c r="A66" s="4">
        <v>2015</v>
      </c>
      <c r="B66" s="9">
        <f t="shared" si="2"/>
        <v>4060225</v>
      </c>
      <c r="C66" s="11">
        <v>39229.184783191296</v>
      </c>
      <c r="D66" s="1">
        <f t="shared" si="1"/>
        <v>44708.065237865783</v>
      </c>
      <c r="E66" s="17">
        <f t="shared" si="3"/>
        <v>-5478.8804546744868</v>
      </c>
      <c r="F66" s="14">
        <f t="shared" si="4"/>
        <v>-0.13966337778760182</v>
      </c>
      <c r="G66" s="17">
        <f t="shared" si="7"/>
        <v>270025.42517806898</v>
      </c>
      <c r="H66" s="17">
        <f t="shared" si="7"/>
        <v>299242.83685769304</v>
      </c>
      <c r="I66" s="17">
        <f t="shared" si="5"/>
        <v>-29217.411679624056</v>
      </c>
      <c r="J66" s="27">
        <f t="shared" si="6"/>
        <v>-0.74478763301099671</v>
      </c>
      <c r="K66" s="14"/>
    </row>
    <row r="67" spans="1:11" x14ac:dyDescent="0.2">
      <c r="A67" s="4">
        <v>2016</v>
      </c>
      <c r="B67" s="9">
        <f t="shared" si="2"/>
        <v>4064256</v>
      </c>
      <c r="C67" s="11">
        <v>39780.820438516901</v>
      </c>
      <c r="D67" s="1">
        <f>$B$89+A67*$B$90</f>
        <v>45361.094752502395</v>
      </c>
      <c r="E67" s="17">
        <f t="shared" si="3"/>
        <v>-5580.2743139854938</v>
      </c>
      <c r="F67" s="14">
        <f t="shared" si="4"/>
        <v>-0.14027549589154567</v>
      </c>
      <c r="G67" s="17">
        <f t="shared" si="7"/>
        <v>309806.24561658589</v>
      </c>
      <c r="H67" s="17">
        <f t="shared" si="7"/>
        <v>344603.93161019543</v>
      </c>
      <c r="I67" s="17">
        <f t="shared" si="5"/>
        <v>-34797.685993609542</v>
      </c>
      <c r="J67" s="27">
        <f t="shared" si="6"/>
        <v>-0.87473525206426994</v>
      </c>
      <c r="K67" s="14"/>
    </row>
    <row r="68" spans="1:11" x14ac:dyDescent="0.2">
      <c r="A68" s="4">
        <v>2017</v>
      </c>
      <c r="B68" s="9">
        <f t="shared" si="2"/>
        <v>4068289</v>
      </c>
      <c r="C68" s="11">
        <v>40668.826670404997</v>
      </c>
      <c r="D68" s="1">
        <f t="shared" si="1"/>
        <v>46014.124267138774</v>
      </c>
      <c r="E68" s="17">
        <f t="shared" si="3"/>
        <v>-5345.297596733777</v>
      </c>
      <c r="F68" s="14">
        <f t="shared" si="4"/>
        <v>-0.13143476304477672</v>
      </c>
      <c r="G68" s="17">
        <f t="shared" si="7"/>
        <v>350475.07228699088</v>
      </c>
      <c r="H68" s="17">
        <f t="shared" si="7"/>
        <v>390618.05587733421</v>
      </c>
      <c r="I68" s="17">
        <f t="shared" si="5"/>
        <v>-40142.983590343327</v>
      </c>
      <c r="J68" s="27">
        <f t="shared" si="6"/>
        <v>-0.98707011922612631</v>
      </c>
      <c r="K68" s="14"/>
    </row>
    <row r="69" spans="1:11" x14ac:dyDescent="0.2">
      <c r="A69" s="4">
        <v>2018</v>
      </c>
      <c r="B69" s="9">
        <f t="shared" si="2"/>
        <v>4072324</v>
      </c>
      <c r="C69" s="11">
        <v>41438.911435331298</v>
      </c>
      <c r="D69" s="1">
        <f t="shared" si="1"/>
        <v>46667.153781775385</v>
      </c>
      <c r="E69" s="17">
        <f t="shared" si="3"/>
        <v>-5228.2423464440872</v>
      </c>
      <c r="F69" s="14">
        <f t="shared" si="4"/>
        <v>-0.12616746351079161</v>
      </c>
      <c r="G69" s="17">
        <f t="shared" si="7"/>
        <v>391913.98372232215</v>
      </c>
      <c r="H69" s="17">
        <f t="shared" si="7"/>
        <v>437285.20965910959</v>
      </c>
      <c r="I69" s="17">
        <f t="shared" si="5"/>
        <v>-45371.225936787436</v>
      </c>
      <c r="J69" s="27">
        <f t="shared" si="6"/>
        <v>-1.0948942519301654</v>
      </c>
      <c r="K69" s="14"/>
    </row>
    <row r="70" spans="1:11" x14ac:dyDescent="0.2">
      <c r="A70" s="4">
        <v>2019</v>
      </c>
      <c r="B70" s="9">
        <f t="shared" si="2"/>
        <v>4076361</v>
      </c>
      <c r="C70" s="11">
        <v>42177.997921339898</v>
      </c>
      <c r="D70" s="1">
        <f t="shared" si="1"/>
        <v>47320.183296411997</v>
      </c>
      <c r="E70" s="17">
        <f t="shared" si="3"/>
        <v>-5142.1853750720984</v>
      </c>
      <c r="F70" s="14">
        <f t="shared" si="4"/>
        <v>-0.12191629827148379</v>
      </c>
      <c r="G70" s="17">
        <f t="shared" si="7"/>
        <v>434091.98164366203</v>
      </c>
      <c r="H70" s="17">
        <f t="shared" si="7"/>
        <v>484605.39295552159</v>
      </c>
      <c r="I70" s="17">
        <f t="shared" si="5"/>
        <v>-50513.411311859556</v>
      </c>
      <c r="J70" s="27">
        <f>I70/C70</f>
        <v>-1.197624681144535</v>
      </c>
      <c r="K70" s="14"/>
    </row>
    <row r="71" spans="1:11" s="31" customFormat="1" x14ac:dyDescent="0.2">
      <c r="A71" s="36">
        <v>2020</v>
      </c>
      <c r="C71" s="37"/>
      <c r="D71" s="37"/>
      <c r="F71" s="37"/>
      <c r="J71" s="38"/>
    </row>
    <row r="73" spans="1:11" x14ac:dyDescent="0.2">
      <c r="A73" t="s">
        <v>0</v>
      </c>
      <c r="C73"/>
      <c r="D73"/>
      <c r="F73"/>
    </row>
    <row r="74" spans="1:11" ht="13.5" thickBot="1" x14ac:dyDescent="0.25">
      <c r="A74"/>
      <c r="C74"/>
      <c r="D74"/>
      <c r="F74"/>
    </row>
    <row r="75" spans="1:11" x14ac:dyDescent="0.2">
      <c r="A75" s="8" t="s">
        <v>1</v>
      </c>
      <c r="B75" s="8"/>
      <c r="C75"/>
      <c r="D75"/>
      <c r="F75"/>
    </row>
    <row r="76" spans="1:11" x14ac:dyDescent="0.2">
      <c r="A76" s="5" t="s">
        <v>2</v>
      </c>
      <c r="B76" s="5">
        <v>0.98743561516328104</v>
      </c>
      <c r="C76"/>
      <c r="D76"/>
      <c r="F76"/>
    </row>
    <row r="77" spans="1:11" x14ac:dyDescent="0.2">
      <c r="A77" s="5" t="s">
        <v>3</v>
      </c>
      <c r="B77" s="5">
        <v>0.97502909409288729</v>
      </c>
      <c r="C77"/>
      <c r="D77"/>
      <c r="F77"/>
    </row>
    <row r="78" spans="1:11" x14ac:dyDescent="0.2">
      <c r="A78" s="5" t="s">
        <v>4</v>
      </c>
      <c r="B78" s="5">
        <v>0.97324545795666495</v>
      </c>
      <c r="C78"/>
      <c r="D78"/>
      <c r="F78"/>
    </row>
    <row r="79" spans="1:11" x14ac:dyDescent="0.2">
      <c r="A79" s="5" t="s">
        <v>5</v>
      </c>
      <c r="B79" s="5">
        <v>515.01112747611023</v>
      </c>
      <c r="C79"/>
      <c r="D79"/>
      <c r="F79"/>
    </row>
    <row r="80" spans="1:11" ht="13.5" thickBot="1" x14ac:dyDescent="0.25">
      <c r="A80" s="6" t="s">
        <v>6</v>
      </c>
      <c r="B80" s="6">
        <v>16</v>
      </c>
      <c r="C80"/>
      <c r="D80"/>
      <c r="F80"/>
    </row>
    <row r="81" spans="1:17" x14ac:dyDescent="0.2">
      <c r="A81"/>
      <c r="C81"/>
      <c r="D81"/>
      <c r="F81"/>
    </row>
    <row r="82" spans="1:17" ht="13.5" thickBot="1" x14ac:dyDescent="0.25">
      <c r="A82" t="s">
        <v>7</v>
      </c>
      <c r="C82"/>
      <c r="D82"/>
      <c r="F82"/>
    </row>
    <row r="83" spans="1:17" x14ac:dyDescent="0.2">
      <c r="A83" s="7"/>
      <c r="B83" s="7" t="s">
        <v>12</v>
      </c>
      <c r="C83" s="7" t="s">
        <v>13</v>
      </c>
      <c r="D83" s="7" t="s">
        <v>14</v>
      </c>
      <c r="E83" s="7" t="s">
        <v>15</v>
      </c>
      <c r="F83" s="7" t="s">
        <v>16</v>
      </c>
      <c r="J83" s="28"/>
    </row>
    <row r="84" spans="1:17" x14ac:dyDescent="0.2">
      <c r="A84" s="5" t="s">
        <v>8</v>
      </c>
      <c r="B84" s="5">
        <v>1</v>
      </c>
      <c r="C84" s="5">
        <v>144992165.97539151</v>
      </c>
      <c r="D84" s="5">
        <v>144992165.97539151</v>
      </c>
      <c r="E84" s="5">
        <v>546.65246699809404</v>
      </c>
      <c r="F84" s="5">
        <v>1.2822298468183427E-12</v>
      </c>
      <c r="J84" s="29"/>
    </row>
    <row r="85" spans="1:17" x14ac:dyDescent="0.2">
      <c r="A85" s="5" t="s">
        <v>9</v>
      </c>
      <c r="B85" s="5">
        <v>14</v>
      </c>
      <c r="C85" s="5">
        <v>3713310.4599389993</v>
      </c>
      <c r="D85" s="5">
        <v>265236.46142421424</v>
      </c>
      <c r="E85" s="5"/>
      <c r="F85" s="5"/>
      <c r="J85" s="29"/>
      <c r="K85" s="39"/>
      <c r="L85" s="39"/>
      <c r="M85" s="39"/>
      <c r="N85" s="39"/>
    </row>
    <row r="86" spans="1:17" ht="13.5" thickBot="1" x14ac:dyDescent="0.25">
      <c r="A86" s="6" t="s">
        <v>10</v>
      </c>
      <c r="B86" s="6">
        <v>15</v>
      </c>
      <c r="C86" s="6">
        <v>148705476.43533051</v>
      </c>
      <c r="D86" s="6"/>
      <c r="E86" s="6"/>
      <c r="F86" s="6"/>
      <c r="J86" s="29"/>
      <c r="K86" s="39"/>
      <c r="L86" s="39"/>
      <c r="M86" s="39"/>
      <c r="N86" s="39"/>
    </row>
    <row r="87" spans="1:17" ht="13.5" thickBot="1" x14ac:dyDescent="0.25">
      <c r="A87"/>
      <c r="C87"/>
      <c r="D87"/>
      <c r="F87"/>
      <c r="J87" s="40"/>
      <c r="K87" s="39"/>
      <c r="L87" s="39"/>
      <c r="M87" s="39"/>
      <c r="N87" s="39"/>
    </row>
    <row r="88" spans="1:17" x14ac:dyDescent="0.2">
      <c r="A88" s="7"/>
      <c r="B88" s="7" t="s">
        <v>17</v>
      </c>
      <c r="C88" s="7" t="s">
        <v>5</v>
      </c>
      <c r="D88" s="7" t="s">
        <v>18</v>
      </c>
      <c r="E88" s="7" t="s">
        <v>19</v>
      </c>
      <c r="F88" s="7" t="s">
        <v>20</v>
      </c>
      <c r="G88" s="7" t="s">
        <v>21</v>
      </c>
      <c r="H88" s="7" t="s">
        <v>22</v>
      </c>
      <c r="I88" s="7" t="s">
        <v>23</v>
      </c>
      <c r="J88" s="28"/>
      <c r="K88" s="41"/>
      <c r="L88" s="41"/>
      <c r="M88" s="41"/>
      <c r="N88" s="39"/>
    </row>
    <row r="89" spans="1:17" x14ac:dyDescent="0.2">
      <c r="A89" s="5" t="s">
        <v>11</v>
      </c>
      <c r="B89" s="42">
        <v>-1271146.4067547785</v>
      </c>
      <c r="C89" s="5">
        <v>55819.052724093788</v>
      </c>
      <c r="D89" s="5">
        <v>-22.772625917496082</v>
      </c>
      <c r="E89" s="42">
        <v>1.8378608093246088E-12</v>
      </c>
      <c r="F89" s="5">
        <v>-1390866.3679695968</v>
      </c>
      <c r="G89" s="5">
        <v>-1151426.4455399602</v>
      </c>
      <c r="H89" s="5">
        <v>-1390866.3679695968</v>
      </c>
      <c r="I89" s="5">
        <v>-1151426.4455399602</v>
      </c>
      <c r="J89" s="29"/>
      <c r="K89" s="5"/>
      <c r="L89" s="5"/>
      <c r="M89" s="5"/>
      <c r="N89" s="39"/>
    </row>
    <row r="90" spans="1:17" ht="13.5" thickBot="1" x14ac:dyDescent="0.25">
      <c r="A90" s="6" t="s">
        <v>24</v>
      </c>
      <c r="B90" s="43">
        <v>653.02951463654802</v>
      </c>
      <c r="C90" s="6">
        <v>27.930399916273721</v>
      </c>
      <c r="D90" s="6">
        <v>23.380600227498306</v>
      </c>
      <c r="E90" s="43">
        <v>1.2822298468183427E-12</v>
      </c>
      <c r="F90" s="6">
        <v>593.12476470790352</v>
      </c>
      <c r="G90" s="6">
        <v>712.93426456519251</v>
      </c>
      <c r="H90" s="6">
        <v>593.12476470790352</v>
      </c>
      <c r="I90" s="6">
        <v>712.93426456519251</v>
      </c>
      <c r="J90" s="29"/>
      <c r="K90" s="5"/>
      <c r="L90" s="5"/>
      <c r="M90" s="5"/>
      <c r="N90" s="39"/>
    </row>
    <row r="91" spans="1:17" x14ac:dyDescent="0.2">
      <c r="A91"/>
      <c r="C91"/>
      <c r="D91"/>
      <c r="F91"/>
      <c r="J91" s="29"/>
      <c r="K91" s="5"/>
      <c r="L91" s="5"/>
      <c r="M91" s="5"/>
      <c r="N91" s="39"/>
    </row>
    <row r="92" spans="1:17" x14ac:dyDescent="0.2">
      <c r="A92"/>
      <c r="C92"/>
      <c r="D92"/>
      <c r="F92"/>
      <c r="J92" s="40"/>
      <c r="K92" s="39"/>
      <c r="L92" s="39"/>
      <c r="M92" s="39"/>
      <c r="N92" s="39"/>
    </row>
    <row r="93" spans="1:17" x14ac:dyDescent="0.2">
      <c r="A93"/>
      <c r="C93"/>
      <c r="D93"/>
      <c r="F93"/>
    </row>
    <row r="94" spans="1:17" x14ac:dyDescent="0.2">
      <c r="A94"/>
      <c r="C94"/>
      <c r="D94"/>
      <c r="F94"/>
    </row>
    <row r="95" spans="1:17" x14ac:dyDescent="0.2">
      <c r="A95" s="16"/>
      <c r="J95" s="47"/>
      <c r="K95" s="48"/>
      <c r="L95" s="48"/>
      <c r="M95" s="48"/>
      <c r="N95" s="48"/>
      <c r="O95" s="48"/>
      <c r="P95" s="48"/>
      <c r="Q95" s="48"/>
    </row>
    <row r="96" spans="1:17" x14ac:dyDescent="0.2">
      <c r="J96" s="47"/>
      <c r="K96" s="48"/>
      <c r="L96" s="48"/>
      <c r="M96" s="48"/>
      <c r="N96" s="48"/>
      <c r="O96" s="48"/>
      <c r="P96" s="48"/>
      <c r="Q96" s="48"/>
    </row>
    <row r="97" spans="10:17" x14ac:dyDescent="0.2">
      <c r="J97" s="47"/>
      <c r="K97" s="48"/>
      <c r="L97" s="48"/>
      <c r="M97" s="48"/>
      <c r="N97" s="48"/>
      <c r="O97" s="48"/>
      <c r="P97" s="48"/>
      <c r="Q97" s="48"/>
    </row>
    <row r="98" spans="10:17" x14ac:dyDescent="0.2">
      <c r="J98" s="47"/>
      <c r="K98" s="48"/>
      <c r="L98" s="48"/>
      <c r="M98" s="48"/>
      <c r="N98" s="48"/>
      <c r="O98" s="48"/>
      <c r="P98" s="48"/>
      <c r="Q98" s="48"/>
    </row>
    <row r="99" spans="10:17" x14ac:dyDescent="0.2">
      <c r="J99" s="47"/>
      <c r="K99" s="48"/>
      <c r="L99" s="48"/>
      <c r="M99" s="48"/>
      <c r="N99" s="48"/>
      <c r="O99" s="48"/>
      <c r="P99" s="48"/>
      <c r="Q99" s="48"/>
    </row>
    <row r="100" spans="10:17" x14ac:dyDescent="0.2">
      <c r="J100" s="47"/>
      <c r="K100" s="48"/>
      <c r="L100" s="48"/>
      <c r="M100" s="48"/>
      <c r="N100" s="48"/>
      <c r="O100" s="48"/>
      <c r="P100" s="48"/>
      <c r="Q100" s="48"/>
    </row>
    <row r="101" spans="10:17" x14ac:dyDescent="0.2">
      <c r="J101" s="47"/>
      <c r="K101" s="48"/>
      <c r="L101" s="48"/>
      <c r="M101" s="48"/>
      <c r="N101" s="48"/>
      <c r="O101" s="48"/>
      <c r="P101" s="48"/>
      <c r="Q101" s="48"/>
    </row>
    <row r="102" spans="10:17" x14ac:dyDescent="0.2">
      <c r="J102" s="47"/>
      <c r="K102" s="48"/>
      <c r="L102" s="48"/>
      <c r="M102" s="48"/>
      <c r="N102" s="48"/>
      <c r="O102" s="48"/>
      <c r="P102" s="48"/>
      <c r="Q102" s="48"/>
    </row>
    <row r="103" spans="10:17" x14ac:dyDescent="0.2">
      <c r="J103" s="47"/>
      <c r="K103" s="48"/>
      <c r="L103" s="48"/>
      <c r="M103" s="48"/>
      <c r="N103" s="48"/>
      <c r="O103" s="48"/>
      <c r="P103" s="48"/>
      <c r="Q103" s="48"/>
    </row>
    <row r="104" spans="10:17" x14ac:dyDescent="0.2">
      <c r="J104" s="47"/>
      <c r="K104" s="48"/>
      <c r="L104" s="48"/>
      <c r="M104" s="48"/>
      <c r="N104" s="48"/>
      <c r="O104" s="48"/>
      <c r="P104" s="48"/>
      <c r="Q104" s="48"/>
    </row>
    <row r="105" spans="10:17" x14ac:dyDescent="0.2">
      <c r="J105" s="47"/>
      <c r="K105" s="48"/>
      <c r="L105" s="48"/>
      <c r="M105" s="48"/>
      <c r="N105" s="48"/>
      <c r="O105" s="48"/>
      <c r="P105" s="48"/>
      <c r="Q105" s="48"/>
    </row>
    <row r="106" spans="10:17" x14ac:dyDescent="0.2">
      <c r="J106" s="47"/>
      <c r="K106" s="48"/>
      <c r="L106" s="48"/>
      <c r="M106" s="48"/>
      <c r="N106" s="48"/>
      <c r="O106" s="48"/>
      <c r="P106" s="48"/>
      <c r="Q106" s="48"/>
    </row>
    <row r="107" spans="10:17" x14ac:dyDescent="0.2">
      <c r="J107" s="47"/>
      <c r="K107" s="48"/>
      <c r="L107" s="48"/>
      <c r="M107" s="48"/>
      <c r="N107" s="48"/>
      <c r="O107" s="48"/>
      <c r="P107" s="48"/>
      <c r="Q107" s="48"/>
    </row>
    <row r="108" spans="10:17" x14ac:dyDescent="0.2">
      <c r="J108" s="47"/>
      <c r="K108" s="48"/>
      <c r="L108" s="48"/>
      <c r="M108" s="48"/>
      <c r="N108" s="48"/>
      <c r="O108" s="48"/>
      <c r="P108" s="48"/>
      <c r="Q108" s="48"/>
    </row>
    <row r="109" spans="10:17" x14ac:dyDescent="0.2">
      <c r="J109" s="47"/>
      <c r="K109" s="48"/>
      <c r="L109" s="48"/>
      <c r="M109" s="48"/>
      <c r="N109" s="48"/>
      <c r="O109" s="48"/>
      <c r="P109" s="48"/>
      <c r="Q109" s="48"/>
    </row>
    <row r="110" spans="10:17" x14ac:dyDescent="0.2">
      <c r="J110" s="47"/>
      <c r="K110" s="48"/>
      <c r="L110" s="48"/>
      <c r="M110" s="48"/>
      <c r="N110" s="48"/>
      <c r="O110" s="48"/>
      <c r="P110" s="48"/>
      <c r="Q110" s="48"/>
    </row>
    <row r="111" spans="10:17" x14ac:dyDescent="0.2">
      <c r="J111" s="47"/>
      <c r="K111" s="48"/>
      <c r="L111" s="48"/>
      <c r="M111" s="48"/>
      <c r="N111" s="48"/>
      <c r="O111" s="48"/>
      <c r="P111" s="48"/>
      <c r="Q111" s="48"/>
    </row>
    <row r="112" spans="10:17" x14ac:dyDescent="0.2">
      <c r="J112" s="47"/>
      <c r="K112" s="48"/>
      <c r="L112" s="48"/>
      <c r="M112" s="48"/>
      <c r="N112" s="48"/>
      <c r="O112" s="48"/>
      <c r="P112" s="48"/>
      <c r="Q112" s="48"/>
    </row>
    <row r="113" spans="10:17" x14ac:dyDescent="0.2">
      <c r="J113" s="47"/>
      <c r="K113" s="48"/>
      <c r="L113" s="48"/>
      <c r="M113" s="48"/>
      <c r="N113" s="48"/>
      <c r="O113" s="48"/>
      <c r="P113" s="48"/>
      <c r="Q113" s="48"/>
    </row>
    <row r="114" spans="10:17" x14ac:dyDescent="0.2">
      <c r="J114" s="47"/>
      <c r="K114" s="48"/>
      <c r="L114" s="48"/>
      <c r="M114" s="48"/>
      <c r="N114" s="48"/>
      <c r="O114" s="48"/>
      <c r="P114" s="48"/>
      <c r="Q114" s="48"/>
    </row>
    <row r="115" spans="10:17" x14ac:dyDescent="0.2">
      <c r="J115" s="47"/>
      <c r="K115" s="48"/>
      <c r="L115" s="48"/>
      <c r="M115" s="48"/>
      <c r="N115" s="48"/>
      <c r="O115" s="48"/>
      <c r="P115" s="48"/>
      <c r="Q115" s="48"/>
    </row>
    <row r="116" spans="10:17" x14ac:dyDescent="0.2">
      <c r="J116" s="47"/>
      <c r="K116" s="48"/>
      <c r="L116" s="48"/>
      <c r="M116" s="48"/>
      <c r="N116" s="48"/>
      <c r="O116" s="48"/>
      <c r="P116" s="48"/>
      <c r="Q116" s="48"/>
    </row>
    <row r="117" spans="10:17" x14ac:dyDescent="0.2">
      <c r="J117" s="47"/>
      <c r="K117" s="48"/>
      <c r="L117" s="48"/>
      <c r="M117" s="48"/>
      <c r="N117" s="48"/>
      <c r="O117" s="48"/>
      <c r="P117" s="48"/>
      <c r="Q117" s="48"/>
    </row>
    <row r="118" spans="10:17" x14ac:dyDescent="0.2">
      <c r="J118" s="47"/>
      <c r="K118" s="48"/>
      <c r="L118" s="48"/>
      <c r="M118" s="48"/>
      <c r="N118" s="48"/>
      <c r="O118" s="48"/>
      <c r="P118" s="48"/>
      <c r="Q118" s="48"/>
    </row>
    <row r="119" spans="10:17" x14ac:dyDescent="0.2">
      <c r="J119" s="47"/>
      <c r="K119" s="48"/>
      <c r="L119" s="48"/>
      <c r="M119" s="48"/>
      <c r="N119" s="48"/>
      <c r="O119" s="48"/>
      <c r="P119" s="48"/>
      <c r="Q119" s="48"/>
    </row>
  </sheetData>
  <mergeCells count="1">
    <mergeCell ref="A6:F6"/>
  </mergeCells>
  <hyperlinks>
    <hyperlink ref="A1" r:id="rId1" display="https://doi.org/10.1787/978926430729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US_linear trend1991-2006</vt:lpstr>
      <vt:lpstr>EA_linear trend1991-2006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2018-10-11T14:14:47Z</cp:lastPrinted>
  <dcterms:created xsi:type="dcterms:W3CDTF">2018-07-31T15:48:30Z</dcterms:created>
  <dcterms:modified xsi:type="dcterms:W3CDTF">2018-10-22T14:59:31Z</dcterms:modified>
</cp:coreProperties>
</file>