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3.4" sheetId="1" r:id="rId1"/>
    <sheet name="C_B3.4" sheetId="2" r:id="rId2"/>
  </sheets>
  <externalReferences>
    <externalReference r:id="rId5"/>
    <externalReference r:id="rId6"/>
    <externalReference r:id="rId7"/>
    <externalReference r:id="rId8"/>
  </externalReferences>
  <definedNames>
    <definedName name="calcul">'[1]Calcul_B1.1'!$A$1:$L$37</definedName>
    <definedName name="p5_age">'[2]p5_ageISC5a'!$A$1:$D$55</definedName>
    <definedName name="p5nr">'[3]P5nr_2'!$A$1:$AC$43</definedName>
    <definedName name="weight">'[4]F5_W'!$A$1:$C$33</definedName>
  </definedNames>
  <calcPr fullCalcOnLoad="1"/>
</workbook>
</file>

<file path=xl/sharedStrings.xml><?xml version="1.0" encoding="utf-8"?>
<sst xmlns="http://schemas.openxmlformats.org/spreadsheetml/2006/main" count="390" uniqueCount="113">
  <si>
    <t>Graphique B3.4. Dépenses publiques annuelles par étudiant au titre des établissements d'enseignement tertiaire, selon le type d'établissement (2010)</t>
  </si>
  <si>
    <t>Enseignement primaire, secondaire et post-secondaire non tertiaire</t>
  </si>
  <si>
    <t>Enseignement tertiaire</t>
  </si>
  <si>
    <t>Etablissements publics</t>
  </si>
  <si>
    <t>Etablissements privés</t>
  </si>
  <si>
    <t>Total des établissements publics et privés</t>
  </si>
  <si>
    <t xml:space="preserve">Primary, secondary and post-secondary non-tertiary education </t>
  </si>
  <si>
    <t xml:space="preserve">Tertiary education </t>
  </si>
  <si>
    <t>Rank order</t>
  </si>
  <si>
    <t>Country</t>
  </si>
  <si>
    <t>Pays</t>
  </si>
  <si>
    <t>Notes 
Table B3.4</t>
  </si>
  <si>
    <t>Notes 
graph</t>
  </si>
  <si>
    <t>Public institutions</t>
  </si>
  <si>
    <t>Private institutions</t>
  </si>
  <si>
    <t>Total public and private institutions</t>
  </si>
  <si>
    <t>Country
&amp;Notes</t>
  </si>
  <si>
    <t>Pays
&amp;Notes</t>
  </si>
  <si>
    <t>Luxembourg</t>
  </si>
  <si>
    <t>Norway</t>
  </si>
  <si>
    <t>Norvège</t>
  </si>
  <si>
    <t>Sweden</t>
  </si>
  <si>
    <t>Suède</t>
  </si>
  <si>
    <t>United States</t>
  </si>
  <si>
    <t>États-Unis</t>
  </si>
  <si>
    <t>Denmark</t>
  </si>
  <si>
    <t>Danemark</t>
  </si>
  <si>
    <t>Austria</t>
  </si>
  <si>
    <t>Autriche</t>
  </si>
  <si>
    <t>Finland</t>
  </si>
  <si>
    <t>Finlande</t>
  </si>
  <si>
    <t>Belgium</t>
  </si>
  <si>
    <t>Belgique</t>
  </si>
  <si>
    <t>m</t>
  </si>
  <si>
    <t>Netherlands</t>
  </si>
  <si>
    <t>Pays-Bas</t>
  </si>
  <si>
    <t>Iceland</t>
  </si>
  <si>
    <t>Islande</t>
  </si>
  <si>
    <t>France</t>
  </si>
  <si>
    <t>Spain</t>
  </si>
  <si>
    <t>Espagne</t>
  </si>
  <si>
    <t>OECD average</t>
  </si>
  <si>
    <t>Moyenne OCDE</t>
  </si>
  <si>
    <t>Italy</t>
  </si>
  <si>
    <t>Italie</t>
  </si>
  <si>
    <t>Australia</t>
  </si>
  <si>
    <t>Australie</t>
  </si>
  <si>
    <t>Slovenia</t>
  </si>
  <si>
    <t>Slovénie</t>
  </si>
  <si>
    <t>New Zealand</t>
  </si>
  <si>
    <t>Nouvelle-Zélande</t>
  </si>
  <si>
    <t>Japan</t>
  </si>
  <si>
    <t>Japon</t>
  </si>
  <si>
    <t>Portugal</t>
  </si>
  <si>
    <t>United Kingdom</t>
  </si>
  <si>
    <t>Royaume-Uni</t>
  </si>
  <si>
    <t>Israel</t>
  </si>
  <si>
    <t>Israël</t>
  </si>
  <si>
    <t>Korea</t>
  </si>
  <si>
    <t>Corée</t>
  </si>
  <si>
    <t>Hungary</t>
  </si>
  <si>
    <t>Hongrie</t>
  </si>
  <si>
    <t>Estonia</t>
  </si>
  <si>
    <t>Estonie</t>
  </si>
  <si>
    <t>Czech Republic</t>
  </si>
  <si>
    <t>Rép. tchèque</t>
  </si>
  <si>
    <t>Mexico</t>
  </si>
  <si>
    <t>Mexique</t>
  </si>
  <si>
    <t>Slovak Republic</t>
  </si>
  <si>
    <t>Rép. slovaque</t>
  </si>
  <si>
    <t>Poland</t>
  </si>
  <si>
    <t>Pologne</t>
  </si>
  <si>
    <t>Argentina</t>
  </si>
  <si>
    <t>Argentine</t>
  </si>
  <si>
    <t>Chile</t>
  </si>
  <si>
    <t>Chili</t>
  </si>
  <si>
    <t>Switzerland</t>
  </si>
  <si>
    <t>Suisse</t>
  </si>
  <si>
    <t>Germany</t>
  </si>
  <si>
    <t>Allemagne</t>
  </si>
  <si>
    <t>Indonesia</t>
  </si>
  <si>
    <t>Indonesie</t>
  </si>
  <si>
    <t>Russian Federation</t>
  </si>
  <si>
    <t>Fédération de Russie</t>
  </si>
  <si>
    <t>Ireland</t>
  </si>
  <si>
    <t>Irlande</t>
  </si>
  <si>
    <t>Brazil</t>
  </si>
  <si>
    <t>Brésil</t>
  </si>
  <si>
    <t>Turkey</t>
  </si>
  <si>
    <t>Turquie</t>
  </si>
  <si>
    <t>Greece</t>
  </si>
  <si>
    <t>Grèce</t>
  </si>
  <si>
    <t>Canada</t>
  </si>
  <si>
    <t>China</t>
  </si>
  <si>
    <t>Chine</t>
  </si>
  <si>
    <t>India</t>
  </si>
  <si>
    <t>Inde</t>
  </si>
  <si>
    <t>Indonésie</t>
  </si>
  <si>
    <t>Saudi Arabia</t>
  </si>
  <si>
    <t>Arabie saoudite</t>
  </si>
  <si>
    <t>South Africa</t>
  </si>
  <si>
    <t>Afrique du Sud</t>
  </si>
  <si>
    <t>Notes in Table B3.4</t>
  </si>
  <si>
    <t/>
  </si>
  <si>
    <t>x(6)</t>
  </si>
  <si>
    <t>n</t>
  </si>
  <si>
    <t>a</t>
  </si>
  <si>
    <t>x(9)</t>
  </si>
  <si>
    <t>1. Year of reference 2009.
2. Year of reference 2011.
3. Excluding post-secondary non-tertiary education.
4. Government-dependent private institutions are included with public institutions.</t>
  </si>
  <si>
    <t>Regards sur l'éducation 2013 - © OCDE 2013</t>
  </si>
  <si>
    <t>B3</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</si>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</sst>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i/>
      <sz val="8"/>
      <color indexed="8"/>
      <name val="Arial"/>
      <family val="2"/>
    </font>
    <font>
      <sz val="6.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right/>
      <top style="thick"/>
      <bottom/>
    </border>
    <border>
      <left/>
      <right style="thick"/>
      <top style="thick"/>
      <bottom/>
    </border>
    <border>
      <left style="thick"/>
      <right/>
      <top/>
      <bottom/>
    </border>
    <border>
      <left/>
      <right style="thick"/>
      <top/>
      <bottom/>
    </border>
    <border>
      <left style="thick"/>
      <right style="thin"/>
      <top style="thin"/>
      <bottom style="thin"/>
    </border>
    <border>
      <left style="thin"/>
      <right style="thick"/>
      <top style="thin"/>
      <bottom style="thin"/>
    </border>
    <border>
      <left style="thin"/>
      <right style="thin"/>
      <top style="thin"/>
      <bottom/>
    </border>
    <border>
      <left style="thick"/>
      <right style="thin"/>
      <top style="thin"/>
      <bottom/>
    </border>
    <border>
      <left style="thin"/>
      <right style="thick"/>
      <top style="thin"/>
      <bottom/>
    </border>
    <border>
      <left style="thick"/>
      <right style="thin"/>
      <top/>
      <bottom/>
    </border>
    <border>
      <left style="thin"/>
      <right style="thick"/>
      <top/>
      <bottom/>
    </border>
    <border>
      <left style="thick"/>
      <right style="thin"/>
      <top/>
      <bottom style="thick"/>
    </border>
    <border>
      <left style="thin"/>
      <right style="thin"/>
      <top/>
      <bottom style="thick"/>
    </border>
    <border>
      <left/>
      <right/>
      <top/>
      <bottom style="thick"/>
    </border>
    <border>
      <left style="thin"/>
      <right style="thick"/>
      <top/>
      <bottom style="thick"/>
    </border>
    <border>
      <left style="thin"/>
      <right/>
      <top style="thick"/>
      <bottom style="thin"/>
    </border>
    <border>
      <left/>
      <right/>
      <top style="thick"/>
      <bottom style="thin"/>
    </border>
    <border>
      <left/>
      <right style="thin"/>
      <top style="thick"/>
      <bottom style="thin"/>
    </border>
    <border>
      <left style="thick"/>
      <right/>
      <top style="thick"/>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2" fillId="27" borderId="1">
      <alignment/>
      <protection/>
    </xf>
    <xf numFmtId="0" fontId="39" fillId="28" borderId="2" applyNumberFormat="0" applyAlignment="0" applyProtection="0"/>
    <xf numFmtId="0" fontId="2" fillId="0" borderId="3">
      <alignment/>
      <protection/>
    </xf>
    <xf numFmtId="0" fontId="40"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1" fillId="0" borderId="0" applyNumberFormat="0" applyFill="0" applyBorder="0" applyAlignment="0" applyProtection="0"/>
    <xf numFmtId="0" fontId="7" fillId="30" borderId="3">
      <alignment horizontal="left"/>
      <protection/>
    </xf>
    <xf numFmtId="0" fontId="1" fillId="30" borderId="0">
      <alignment horizontal="left"/>
      <protection/>
    </xf>
    <xf numFmtId="0" fontId="42" fillId="33" borderId="0" applyNumberFormat="0" applyBorder="0" applyAlignment="0" applyProtection="0"/>
    <xf numFmtId="0" fontId="8" fillId="34" borderId="0">
      <alignment horizontal="right" vertical="top" textRotation="90" wrapText="1"/>
      <protection/>
    </xf>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48" fillId="0" borderId="12" applyNumberFormat="0" applyFill="0" applyAlignment="0" applyProtection="0"/>
    <xf numFmtId="0" fontId="0" fillId="0" borderId="0" applyFont="0" applyFill="0" applyBorder="0" applyAlignment="0" applyProtection="0"/>
    <xf numFmtId="0" fontId="49" fillId="36"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50" fillId="28" borderId="14"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1" fillId="0" borderId="0" applyNumberFormat="0" applyFill="0" applyBorder="0" applyAlignment="0" applyProtection="0"/>
    <xf numFmtId="0" fontId="14" fillId="30" borderId="0">
      <alignment/>
      <protection/>
    </xf>
    <xf numFmtId="0" fontId="52" fillId="0" borderId="17" applyNumberFormat="0" applyFill="0" applyAlignment="0" applyProtection="0"/>
    <xf numFmtId="0" fontId="53" fillId="0" borderId="0" applyNumberFormat="0" applyFill="0" applyBorder="0" applyAlignment="0" applyProtection="0"/>
  </cellStyleXfs>
  <cellXfs count="65">
    <xf numFmtId="0" fontId="0" fillId="0" borderId="0" xfId="0" applyAlignment="1">
      <alignment/>
    </xf>
    <xf numFmtId="0" fontId="0" fillId="0" borderId="0" xfId="73">
      <alignment/>
      <protection/>
    </xf>
    <xf numFmtId="0" fontId="0" fillId="0" borderId="18" xfId="73" applyBorder="1">
      <alignment/>
      <protection/>
    </xf>
    <xf numFmtId="0" fontId="0" fillId="0" borderId="19" xfId="73" applyBorder="1">
      <alignment/>
      <protection/>
    </xf>
    <xf numFmtId="0" fontId="0" fillId="0" borderId="20" xfId="73" applyBorder="1">
      <alignment/>
      <protection/>
    </xf>
    <xf numFmtId="0" fontId="0" fillId="0" borderId="0" xfId="73" applyBorder="1">
      <alignment/>
      <protection/>
    </xf>
    <xf numFmtId="0" fontId="54" fillId="7" borderId="3" xfId="73" applyFont="1" applyFill="1" applyBorder="1" applyAlignment="1">
      <alignment horizontal="center" vertical="center" wrapText="1"/>
      <protection/>
    </xf>
    <xf numFmtId="0" fontId="0" fillId="0" borderId="21" xfId="73" applyBorder="1">
      <alignment/>
      <protection/>
    </xf>
    <xf numFmtId="0" fontId="53" fillId="0" borderId="0" xfId="73" applyFont="1" applyBorder="1" applyAlignment="1">
      <alignment horizontal="center" vertical="center" wrapText="1"/>
      <protection/>
    </xf>
    <xf numFmtId="0" fontId="55" fillId="39" borderId="22" xfId="73" applyFont="1" applyFill="1" applyBorder="1" applyAlignment="1">
      <alignment horizontal="center" vertical="center" wrapText="1"/>
      <protection/>
    </xf>
    <xf numFmtId="0" fontId="55" fillId="39" borderId="3" xfId="73" applyFont="1" applyFill="1" applyBorder="1" applyAlignment="1">
      <alignment horizontal="center" vertical="center" wrapText="1"/>
      <protection/>
    </xf>
    <xf numFmtId="1" fontId="55" fillId="39" borderId="3" xfId="73" applyNumberFormat="1" applyFont="1" applyFill="1" applyBorder="1" applyAlignment="1">
      <alignment horizontal="center" vertical="center" wrapText="1"/>
      <protection/>
    </xf>
    <xf numFmtId="0" fontId="54" fillId="0" borderId="16" xfId="73" applyFont="1" applyFill="1" applyBorder="1" applyAlignment="1">
      <alignment horizontal="center" vertical="center" wrapText="1"/>
      <protection/>
    </xf>
    <xf numFmtId="0" fontId="54" fillId="0" borderId="3" xfId="73" applyFont="1" applyBorder="1" applyAlignment="1">
      <alignment horizontal="center" vertical="center" wrapText="1"/>
      <protection/>
    </xf>
    <xf numFmtId="0" fontId="54" fillId="40" borderId="3" xfId="73" applyFont="1" applyFill="1" applyBorder="1" applyAlignment="1">
      <alignment horizontal="center" vertical="center" wrapText="1"/>
      <protection/>
    </xf>
    <xf numFmtId="0" fontId="2" fillId="41" borderId="3" xfId="73" applyFont="1" applyFill="1" applyBorder="1" applyAlignment="1">
      <alignment horizontal="center" vertical="center" wrapText="1"/>
      <protection/>
    </xf>
    <xf numFmtId="0" fontId="2" fillId="41" borderId="23" xfId="73" applyFont="1" applyFill="1" applyBorder="1" applyAlignment="1">
      <alignment horizontal="center" vertical="center" wrapText="1"/>
      <protection/>
    </xf>
    <xf numFmtId="0" fontId="2" fillId="41" borderId="24" xfId="73" applyFont="1" applyFill="1" applyBorder="1" applyAlignment="1">
      <alignment horizontal="center" vertical="center" wrapText="1"/>
      <protection/>
    </xf>
    <xf numFmtId="0" fontId="55" fillId="39" borderId="25" xfId="73" applyFont="1" applyFill="1" applyBorder="1">
      <alignment/>
      <protection/>
    </xf>
    <xf numFmtId="0" fontId="55" fillId="39" borderId="24" xfId="73" applyFont="1" applyFill="1" applyBorder="1">
      <alignment/>
      <protection/>
    </xf>
    <xf numFmtId="1" fontId="2" fillId="39" borderId="24" xfId="79" applyNumberFormat="1" applyFont="1" applyFill="1" applyBorder="1" applyAlignment="1" applyProtection="1">
      <alignment horizontal="center"/>
      <protection/>
    </xf>
    <xf numFmtId="0" fontId="54" fillId="0" borderId="24" xfId="73" applyFont="1" applyFill="1" applyBorder="1" applyAlignment="1">
      <alignment horizontal="center"/>
      <protection/>
    </xf>
    <xf numFmtId="1" fontId="54" fillId="0" borderId="24" xfId="79" applyNumberFormat="1" applyFont="1" applyFill="1" applyBorder="1" applyAlignment="1" applyProtection="1">
      <alignment horizontal="center"/>
      <protection/>
    </xf>
    <xf numFmtId="0" fontId="54" fillId="0" borderId="24" xfId="73" applyFont="1" applyFill="1" applyBorder="1">
      <alignment/>
      <protection/>
    </xf>
    <xf numFmtId="0" fontId="54" fillId="0" borderId="26" xfId="73" applyFont="1" applyFill="1" applyBorder="1">
      <alignment/>
      <protection/>
    </xf>
    <xf numFmtId="1" fontId="2" fillId="39" borderId="9" xfId="79" applyNumberFormat="1" applyFont="1" applyFill="1" applyBorder="1" applyAlignment="1" applyProtection="1">
      <alignment horizontal="center"/>
      <protection/>
    </xf>
    <xf numFmtId="1" fontId="54" fillId="42" borderId="9" xfId="73" applyNumberFormat="1" applyFont="1" applyFill="1" applyBorder="1">
      <alignment/>
      <protection/>
    </xf>
    <xf numFmtId="3" fontId="2" fillId="0" borderId="0" xfId="73" applyNumberFormat="1" applyFont="1">
      <alignment/>
      <protection/>
    </xf>
    <xf numFmtId="1" fontId="2" fillId="0" borderId="0" xfId="73" applyNumberFormat="1" applyFont="1">
      <alignment/>
      <protection/>
    </xf>
    <xf numFmtId="1" fontId="0" fillId="0" borderId="0" xfId="73" applyNumberFormat="1">
      <alignment/>
      <protection/>
    </xf>
    <xf numFmtId="0" fontId="55" fillId="39" borderId="27" xfId="73" applyFont="1" applyFill="1" applyBorder="1">
      <alignment/>
      <protection/>
    </xf>
    <xf numFmtId="0" fontId="55" fillId="39" borderId="9" xfId="73" applyFont="1" applyFill="1" applyBorder="1">
      <alignment/>
      <protection/>
    </xf>
    <xf numFmtId="0" fontId="54" fillId="0" borderId="9" xfId="73" applyFont="1" applyFill="1" applyBorder="1" applyAlignment="1">
      <alignment horizontal="center"/>
      <protection/>
    </xf>
    <xf numFmtId="1" fontId="54" fillId="0" borderId="9" xfId="79" applyNumberFormat="1" applyFont="1" applyFill="1" applyBorder="1" applyAlignment="1" applyProtection="1">
      <alignment horizontal="center"/>
      <protection/>
    </xf>
    <xf numFmtId="0" fontId="54" fillId="0" borderId="9" xfId="73" applyFont="1" applyFill="1" applyBorder="1">
      <alignment/>
      <protection/>
    </xf>
    <xf numFmtId="0" fontId="54" fillId="0" borderId="28" xfId="73" applyFont="1" applyFill="1" applyBorder="1">
      <alignment/>
      <protection/>
    </xf>
    <xf numFmtId="0" fontId="56" fillId="0" borderId="9" xfId="73" applyFont="1" applyFill="1" applyBorder="1">
      <alignment/>
      <protection/>
    </xf>
    <xf numFmtId="1" fontId="2" fillId="42" borderId="0" xfId="73" applyNumberFormat="1" applyFont="1" applyFill="1">
      <alignment/>
      <protection/>
    </xf>
    <xf numFmtId="0" fontId="55" fillId="43" borderId="9" xfId="73" applyFont="1" applyFill="1" applyBorder="1">
      <alignment/>
      <protection/>
    </xf>
    <xf numFmtId="0" fontId="54" fillId="0" borderId="0" xfId="73" applyFont="1" applyFill="1" applyBorder="1" applyAlignment="1">
      <alignment horizontal="center"/>
      <protection/>
    </xf>
    <xf numFmtId="0" fontId="55" fillId="44" borderId="9" xfId="73" applyFont="1" applyFill="1" applyBorder="1">
      <alignment/>
      <protection/>
    </xf>
    <xf numFmtId="1" fontId="54" fillId="0" borderId="9" xfId="73" applyNumberFormat="1" applyFont="1" applyFill="1" applyBorder="1">
      <alignment/>
      <protection/>
    </xf>
    <xf numFmtId="0" fontId="55" fillId="39" borderId="0" xfId="73" applyFont="1" applyFill="1" applyBorder="1">
      <alignment/>
      <protection/>
    </xf>
    <xf numFmtId="0" fontId="55" fillId="39" borderId="29" xfId="73" applyFont="1" applyFill="1" applyBorder="1">
      <alignment/>
      <protection/>
    </xf>
    <xf numFmtId="0" fontId="55" fillId="43" borderId="30" xfId="73" applyFont="1" applyFill="1" applyBorder="1">
      <alignment/>
      <protection/>
    </xf>
    <xf numFmtId="1" fontId="2" fillId="39" borderId="30" xfId="79" applyNumberFormat="1" applyFont="1" applyFill="1" applyBorder="1" applyAlignment="1" applyProtection="1">
      <alignment horizontal="center"/>
      <protection/>
    </xf>
    <xf numFmtId="0" fontId="0" fillId="0" borderId="31" xfId="73" applyBorder="1">
      <alignment/>
      <protection/>
    </xf>
    <xf numFmtId="1" fontId="54" fillId="0" borderId="30" xfId="79" applyNumberFormat="1" applyFont="1" applyFill="1" applyBorder="1" applyAlignment="1" applyProtection="1">
      <alignment horizontal="center"/>
      <protection/>
    </xf>
    <xf numFmtId="0" fontId="54" fillId="0" borderId="30" xfId="73" applyFont="1" applyFill="1" applyBorder="1">
      <alignment/>
      <protection/>
    </xf>
    <xf numFmtId="0" fontId="54" fillId="0" borderId="32" xfId="73" applyFont="1" applyFill="1" applyBorder="1">
      <alignment/>
      <protection/>
    </xf>
    <xf numFmtId="0" fontId="9" fillId="0" borderId="0" xfId="73" applyFont="1">
      <alignment/>
      <protection/>
    </xf>
    <xf numFmtId="0" fontId="0" fillId="0" borderId="0" xfId="73" applyFont="1" applyAlignment="1">
      <alignment/>
      <protection/>
    </xf>
    <xf numFmtId="0" fontId="46" fillId="0" borderId="0" xfId="63" applyAlignment="1">
      <alignment/>
    </xf>
    <xf numFmtId="0" fontId="54" fillId="0" borderId="16" xfId="73" applyFont="1" applyBorder="1" applyAlignment="1">
      <alignment horizontal="center" vertical="center" wrapText="1"/>
      <protection/>
    </xf>
    <xf numFmtId="0" fontId="53" fillId="0" borderId="8" xfId="73" applyFont="1" applyBorder="1" applyAlignment="1">
      <alignment horizontal="center" vertical="center" wrapText="1"/>
      <protection/>
    </xf>
    <xf numFmtId="0" fontId="53" fillId="0" borderId="15" xfId="73" applyFont="1" applyBorder="1" applyAlignment="1">
      <alignment horizontal="center" vertical="center" wrapText="1"/>
      <protection/>
    </xf>
    <xf numFmtId="0" fontId="2" fillId="0" borderId="0" xfId="73" applyFont="1" applyAlignment="1">
      <alignment wrapText="1"/>
      <protection/>
    </xf>
    <xf numFmtId="0" fontId="54" fillId="7" borderId="33" xfId="73" applyFont="1" applyFill="1" applyBorder="1" applyAlignment="1">
      <alignment horizontal="center" vertical="center" wrapText="1"/>
      <protection/>
    </xf>
    <xf numFmtId="0" fontId="53" fillId="7" borderId="34" xfId="73" applyFont="1" applyFill="1" applyBorder="1" applyAlignment="1">
      <alignment horizontal="center" vertical="center" wrapText="1"/>
      <protection/>
    </xf>
    <xf numFmtId="0" fontId="53" fillId="7" borderId="35" xfId="73" applyFont="1" applyFill="1" applyBorder="1" applyAlignment="1">
      <alignment horizontal="center" vertical="center" wrapText="1"/>
      <protection/>
    </xf>
    <xf numFmtId="0" fontId="54" fillId="7" borderId="16" xfId="73" applyFont="1" applyFill="1" applyBorder="1" applyAlignment="1">
      <alignment horizontal="center" vertical="center" wrapText="1"/>
      <protection/>
    </xf>
    <xf numFmtId="0" fontId="53" fillId="7" borderId="8" xfId="73" applyFont="1" applyFill="1" applyBorder="1" applyAlignment="1">
      <alignment horizontal="center" vertical="center" wrapText="1"/>
      <protection/>
    </xf>
    <xf numFmtId="0" fontId="53" fillId="7" borderId="15" xfId="73" applyFont="1" applyFill="1" applyBorder="1" applyAlignment="1">
      <alignment horizontal="center" vertical="center" wrapText="1"/>
      <protection/>
    </xf>
    <xf numFmtId="0" fontId="0" fillId="0" borderId="36" xfId="73" applyFill="1" applyBorder="1">
      <alignment/>
      <protection/>
    </xf>
    <xf numFmtId="0" fontId="0" fillId="0" borderId="18" xfId="73" applyFill="1" applyBorder="1">
      <alignment/>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_C1.1a" xfId="79"/>
    <cellStyle name="Note" xfId="80"/>
    <cellStyle name="Output" xfId="81"/>
    <cellStyle name="Percent"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1745"/>
          <c:w val="0.976"/>
          <c:h val="0.67325"/>
        </c:manualLayout>
      </c:layout>
      <c:barChart>
        <c:barDir val="col"/>
        <c:grouping val="clustered"/>
        <c:varyColors val="0"/>
        <c:ser>
          <c:idx val="0"/>
          <c:order val="0"/>
          <c:tx>
            <c:v>Établissements publics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8"/>
              <c:pt idx="0">
                <c:v>Norvège (86 %)</c:v>
              </c:pt>
              <c:pt idx="1">
                <c:v>Suède (90 %)</c:v>
              </c:pt>
              <c:pt idx="2">
                <c:v>Danemark (99 %)</c:v>
              </c:pt>
              <c:pt idx="3">
                <c:v>Finlande (77 %)</c:v>
              </c:pt>
              <c:pt idx="4">
                <c:v>Belgique (43 %)</c:v>
              </c:pt>
              <c:pt idx="5">
                <c:v>Autriche (m)</c:v>
              </c:pt>
              <c:pt idx="6">
                <c:v>Pays-Bas (91 %)1</c:v>
              </c:pt>
              <c:pt idx="7">
                <c:v>France (82 %)</c:v>
              </c:pt>
              <c:pt idx="8">
                <c:v>Espagne (86 %)</c:v>
              </c:pt>
              <c:pt idx="9">
                <c:v>États-Unis (70 %)</c:v>
              </c:pt>
              <c:pt idx="10">
                <c:v>Moyenne OCDE (68 %)</c:v>
              </c:pt>
              <c:pt idx="11">
                <c:v>Islande (82 %)</c:v>
              </c:pt>
              <c:pt idx="12">
                <c:v>Australie (93 %)</c:v>
              </c:pt>
              <c:pt idx="13">
                <c:v>Slovénie (90 %)</c:v>
              </c:pt>
              <c:pt idx="14">
                <c:v>Nouvelle-Zélande (89 %)</c:v>
              </c:pt>
              <c:pt idx="15">
                <c:v>Portugal (77 %)</c:v>
              </c:pt>
              <c:pt idx="16">
                <c:v>Italie (91 %)</c:v>
              </c:pt>
              <c:pt idx="17">
                <c:v>Japon (23 %)</c:v>
              </c:pt>
              <c:pt idx="18">
                <c:v>Israël (1 %)</c:v>
              </c:pt>
              <c:pt idx="19">
                <c:v>Hongrie (84 %)</c:v>
              </c:pt>
              <c:pt idx="20">
                <c:v>Rép. tchèque (85 %)</c:v>
              </c:pt>
              <c:pt idx="21">
                <c:v>Mexique (68 %)</c:v>
              </c:pt>
              <c:pt idx="22">
                <c:v>Rép. slovaque (m)</c:v>
              </c:pt>
              <c:pt idx="23">
                <c:v>Pologne (73 %)</c:v>
              </c:pt>
              <c:pt idx="24">
                <c:v>Estonie (17 %)</c:v>
              </c:pt>
              <c:pt idx="25">
                <c:v>Royaume-Uni (0 %)</c:v>
              </c:pt>
              <c:pt idx="26">
                <c:v>Corée (20 %)</c:v>
              </c:pt>
              <c:pt idx="27">
                <c:v>Chili (16 %)</c:v>
              </c:pt>
            </c:strLit>
          </c:cat>
          <c:val>
            <c:numLit>
              <c:ptCount val="28"/>
              <c:pt idx="0">
                <c:v>20360.1503731645</c:v>
              </c:pt>
              <c:pt idx="1">
                <c:v>18421.0761565122</c:v>
              </c:pt>
              <c:pt idx="2">
                <c:v>17757.2672097234</c:v>
              </c:pt>
              <c:pt idx="3">
                <c:v>17680.2435142493</c:v>
              </c:pt>
              <c:pt idx="4">
                <c:v>14410.6594367966</c:v>
              </c:pt>
              <c:pt idx="5">
                <c:v>0</c:v>
              </c:pt>
              <c:pt idx="6">
                <c:v>13664.6724545979</c:v>
              </c:pt>
              <c:pt idx="7">
                <c:v>13813.8474480675</c:v>
              </c:pt>
              <c:pt idx="8">
                <c:v>11924.8494576422</c:v>
              </c:pt>
              <c:pt idx="9">
                <c:v>12111.8443728811</c:v>
              </c:pt>
              <c:pt idx="10">
                <c:v>11382.1932996688</c:v>
              </c:pt>
              <c:pt idx="11">
                <c:v>8004.56459591075</c:v>
              </c:pt>
              <c:pt idx="12">
                <c:v>7748.72465633503</c:v>
              </c:pt>
              <c:pt idx="13">
                <c:v>7699.42061898105</c:v>
              </c:pt>
              <c:pt idx="14">
                <c:v>7524.40063238416</c:v>
              </c:pt>
              <c:pt idx="15">
                <c:v>8196.73801470863</c:v>
              </c:pt>
              <c:pt idx="16">
                <c:v>6847.11859938796</c:v>
              </c:pt>
              <c:pt idx="17">
                <c:v>0</c:v>
              </c:pt>
              <c:pt idx="18">
                <c:v>21981.6500633373</c:v>
              </c:pt>
              <c:pt idx="19">
                <c:v>6144.12585571619</c:v>
              </c:pt>
              <c:pt idx="20">
                <c:v>6765.95071230489</c:v>
              </c:pt>
              <c:pt idx="21">
                <c:v>8097.2118454307</c:v>
              </c:pt>
              <c:pt idx="22">
                <c:v>4750.58041214438</c:v>
              </c:pt>
              <c:pt idx="23">
                <c:v>0</c:v>
              </c:pt>
              <c:pt idx="24">
                <c:v>10814.7097284186</c:v>
              </c:pt>
              <c:pt idx="25">
                <c:v>0</c:v>
              </c:pt>
              <c:pt idx="26">
                <c:v>9556.45409084796</c:v>
              </c:pt>
              <c:pt idx="27">
                <c:v>4248.28527927535</c:v>
              </c:pt>
            </c:numLit>
          </c:val>
        </c:ser>
        <c:ser>
          <c:idx val="2"/>
          <c:order val="2"/>
          <c:tx>
            <c:v>Établissements privés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8"/>
              <c:pt idx="0">
                <c:v>Norvège (86 %)</c:v>
              </c:pt>
              <c:pt idx="1">
                <c:v>Suède (90 %)</c:v>
              </c:pt>
              <c:pt idx="2">
                <c:v>Danemark (99 %)</c:v>
              </c:pt>
              <c:pt idx="3">
                <c:v>Finlande (77 %)</c:v>
              </c:pt>
              <c:pt idx="4">
                <c:v>Belgique (43 %)</c:v>
              </c:pt>
              <c:pt idx="5">
                <c:v>Autriche (m)</c:v>
              </c:pt>
              <c:pt idx="6">
                <c:v>Pays-Bas (91 %)1</c:v>
              </c:pt>
              <c:pt idx="7">
                <c:v>France (82 %)</c:v>
              </c:pt>
              <c:pt idx="8">
                <c:v>Espagne (86 %)</c:v>
              </c:pt>
              <c:pt idx="9">
                <c:v>États-Unis (70 %)</c:v>
              </c:pt>
              <c:pt idx="10">
                <c:v>Moyenne OCDE (68 %)</c:v>
              </c:pt>
              <c:pt idx="11">
                <c:v>Islande (82 %)</c:v>
              </c:pt>
              <c:pt idx="12">
                <c:v>Australie (93 %)</c:v>
              </c:pt>
              <c:pt idx="13">
                <c:v>Slovénie (90 %)</c:v>
              </c:pt>
              <c:pt idx="14">
                <c:v>Nouvelle-Zélande (89 %)</c:v>
              </c:pt>
              <c:pt idx="15">
                <c:v>Portugal (77 %)</c:v>
              </c:pt>
              <c:pt idx="16">
                <c:v>Italie (91 %)</c:v>
              </c:pt>
              <c:pt idx="17">
                <c:v>Japon (23 %)</c:v>
              </c:pt>
              <c:pt idx="18">
                <c:v>Israël (1 %)</c:v>
              </c:pt>
              <c:pt idx="19">
                <c:v>Hongrie (84 %)</c:v>
              </c:pt>
              <c:pt idx="20">
                <c:v>Rép. tchèque (85 %)</c:v>
              </c:pt>
              <c:pt idx="21">
                <c:v>Mexique (68 %)</c:v>
              </c:pt>
              <c:pt idx="22">
                <c:v>Rép. slovaque (m)</c:v>
              </c:pt>
              <c:pt idx="23">
                <c:v>Pologne (73 %)</c:v>
              </c:pt>
              <c:pt idx="24">
                <c:v>Estonie (17 %)</c:v>
              </c:pt>
              <c:pt idx="25">
                <c:v>Royaume-Uni (0 %)</c:v>
              </c:pt>
              <c:pt idx="26">
                <c:v>Corée (20 %)</c:v>
              </c:pt>
              <c:pt idx="27">
                <c:v>Chili (16 %)</c:v>
              </c:pt>
            </c:strLit>
          </c:cat>
          <c:val>
            <c:numLit>
              <c:ptCount val="28"/>
              <c:pt idx="0">
                <c:v>5568.85123289246</c:v>
              </c:pt>
              <c:pt idx="1">
                <c:v>13060.099712996</c:v>
              </c:pt>
              <c:pt idx="2">
                <c:v>0</c:v>
              </c:pt>
              <c:pt idx="3">
                <c:v>10674.5811745337</c:v>
              </c:pt>
              <c:pt idx="4">
                <c:v>12410.9067447075</c:v>
              </c:pt>
              <c:pt idx="5">
                <c:v>0</c:v>
              </c:pt>
              <c:pt idx="6">
                <c:v>0</c:v>
              </c:pt>
              <c:pt idx="7">
                <c:v>3880.05595921207</c:v>
              </c:pt>
              <c:pt idx="8">
                <c:v>1118.30330847035</c:v>
              </c:pt>
              <c:pt idx="9">
                <c:v>2731.92354489446</c:v>
              </c:pt>
              <c:pt idx="10">
                <c:v>3826.35001775865</c:v>
              </c:pt>
              <c:pt idx="11">
                <c:v>7747.29050437595</c:v>
              </c:pt>
              <c:pt idx="12">
                <c:v>3367.97985849686</c:v>
              </c:pt>
              <c:pt idx="13">
                <c:v>2768.52600206722</c:v>
              </c:pt>
              <c:pt idx="14">
                <c:v>1836.98309720565</c:v>
              </c:pt>
              <c:pt idx="15">
                <c:v>1056.1756270825</c:v>
              </c:pt>
              <c:pt idx="16">
                <c:v>2075.483934115</c:v>
              </c:pt>
              <c:pt idx="17">
                <c:v>0</c:v>
              </c:pt>
              <c:pt idx="18">
                <c:v>5745.66911549551</c:v>
              </c:pt>
              <c:pt idx="19">
                <c:v>4281.05632105313</c:v>
              </c:pt>
              <c:pt idx="20">
                <c:v>400.544389581636</c:v>
              </c:pt>
              <c:pt idx="21">
                <c:v>0</c:v>
              </c:pt>
              <c:pt idx="22">
                <c:v>0</c:v>
              </c:pt>
              <c:pt idx="23">
                <c:v>0</c:v>
              </c:pt>
              <c:pt idx="24">
                <c:v>3020.59048416301</c:v>
              </c:pt>
              <c:pt idx="25">
                <c:v>3834.22672926378</c:v>
              </c:pt>
              <c:pt idx="26">
                <c:v>1459.20095118848</c:v>
              </c:pt>
              <c:pt idx="27">
                <c:v>967.601716653597</c:v>
              </c:pt>
            </c:numLit>
          </c:val>
        </c:ser>
        <c:axId val="33295947"/>
        <c:axId val="31228068"/>
      </c:barChart>
      <c:lineChart>
        <c:grouping val="standard"/>
        <c:varyColors val="0"/>
        <c:ser>
          <c:idx val="1"/>
          <c:order val="1"/>
          <c:tx>
            <c:v>Total des établissements publics et privés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Lit>
              <c:ptCount val="28"/>
              <c:pt idx="0">
                <c:v>Norvège (86 %)</c:v>
              </c:pt>
              <c:pt idx="1">
                <c:v>Suède (90 %)</c:v>
              </c:pt>
              <c:pt idx="2">
                <c:v>Danemark (99 %)</c:v>
              </c:pt>
              <c:pt idx="3">
                <c:v>Finlande (77 %)</c:v>
              </c:pt>
              <c:pt idx="4">
                <c:v>Belgique (43 %)</c:v>
              </c:pt>
              <c:pt idx="5">
                <c:v>Autriche (m)</c:v>
              </c:pt>
              <c:pt idx="6">
                <c:v>Pays-Bas (91 %)1</c:v>
              </c:pt>
              <c:pt idx="7">
                <c:v>France (82 %)</c:v>
              </c:pt>
              <c:pt idx="8">
                <c:v>Espagne (86 %)</c:v>
              </c:pt>
              <c:pt idx="9">
                <c:v>États-Unis (70 %)</c:v>
              </c:pt>
              <c:pt idx="10">
                <c:v>Moyenne OCDE (68 %)</c:v>
              </c:pt>
              <c:pt idx="11">
                <c:v>Islande (82 %)</c:v>
              </c:pt>
              <c:pt idx="12">
                <c:v>Australie (93 %)</c:v>
              </c:pt>
              <c:pt idx="13">
                <c:v>Slovénie (90 %)</c:v>
              </c:pt>
              <c:pt idx="14">
                <c:v>Nouvelle-Zélande (89 %)</c:v>
              </c:pt>
              <c:pt idx="15">
                <c:v>Portugal (77 %)</c:v>
              </c:pt>
              <c:pt idx="16">
                <c:v>Italie (91 %)</c:v>
              </c:pt>
              <c:pt idx="17">
                <c:v>Japon (23 %)</c:v>
              </c:pt>
              <c:pt idx="18">
                <c:v>Israël (1 %)</c:v>
              </c:pt>
              <c:pt idx="19">
                <c:v>Hongrie (84 %)</c:v>
              </c:pt>
              <c:pt idx="20">
                <c:v>Rép. tchèque (85 %)</c:v>
              </c:pt>
              <c:pt idx="21">
                <c:v>Mexique (68 %)</c:v>
              </c:pt>
              <c:pt idx="22">
                <c:v>Rép. slovaque (m)</c:v>
              </c:pt>
              <c:pt idx="23">
                <c:v>Pologne (73 %)</c:v>
              </c:pt>
              <c:pt idx="24">
                <c:v>Estonie (17 %)</c:v>
              </c:pt>
              <c:pt idx="25">
                <c:v>Royaume-Uni (0 %)</c:v>
              </c:pt>
              <c:pt idx="26">
                <c:v>Corée (20 %)</c:v>
              </c:pt>
              <c:pt idx="27">
                <c:v>Chili (16 %)</c:v>
              </c:pt>
            </c:strLit>
          </c:cat>
          <c:val>
            <c:numLit>
              <c:ptCount val="28"/>
              <c:pt idx="0">
                <c:v>18288.5902917999</c:v>
              </c:pt>
              <c:pt idx="1">
                <c:v>17879.3595267274</c:v>
              </c:pt>
              <c:pt idx="2">
                <c:v>17509.5038484194</c:v>
              </c:pt>
              <c:pt idx="3">
                <c:v>16035.9334723976</c:v>
              </c:pt>
              <c:pt idx="4">
                <c:v>13265.5967360104</c:v>
              </c:pt>
              <c:pt idx="5">
                <c:v>13183.7427361233</c:v>
              </c:pt>
              <c:pt idx="6">
                <c:v>12385.1126664175</c:v>
              </c:pt>
              <c:pt idx="7">
                <c:v>12040.512088482</c:v>
              </c:pt>
              <c:pt idx="8">
                <c:v>10403.1590333784</c:v>
              </c:pt>
              <c:pt idx="9">
                <c:v>9275.36001223376</c:v>
              </c:pt>
              <c:pt idx="10">
                <c:v>8675.54610130498</c:v>
              </c:pt>
              <c:pt idx="11">
                <c:v>7957.72530354398</c:v>
              </c:pt>
              <c:pt idx="12">
                <c:v>7444.81561274316</c:v>
              </c:pt>
              <c:pt idx="13">
                <c:v>7212.23212026438</c:v>
              </c:pt>
              <c:pt idx="14">
                <c:v>6904.92203558372</c:v>
              </c:pt>
              <c:pt idx="15">
                <c:v>6552.66022759219</c:v>
              </c:pt>
              <c:pt idx="16">
                <c:v>6423.63859098698</c:v>
              </c:pt>
              <c:pt idx="17">
                <c:v>6248.76758961593</c:v>
              </c:pt>
              <c:pt idx="18">
                <c:v>5897.41217082545</c:v>
              </c:pt>
              <c:pt idx="19">
                <c:v>5849.20524519948</c:v>
              </c:pt>
              <c:pt idx="20">
                <c:v>5783.68913364792</c:v>
              </c:pt>
              <c:pt idx="21">
                <c:v>5501.55549833658</c:v>
              </c:pt>
              <c:pt idx="22">
                <c:v>4750.58041214438</c:v>
              </c:pt>
              <c:pt idx="23">
                <c:v>4741.70188381661</c:v>
              </c:pt>
              <c:pt idx="24">
                <c:v>4309.83366530896</c:v>
              </c:pt>
              <c:pt idx="25">
                <c:v>3834.22672926378</c:v>
              </c:pt>
              <c:pt idx="26">
                <c:v>3057.78903797174</c:v>
              </c:pt>
              <c:pt idx="27">
                <c:v>1502.11906639926</c:v>
              </c:pt>
            </c:numLit>
          </c:val>
          <c:smooth val="0"/>
        </c:ser>
        <c:axId val="33295947"/>
        <c:axId val="31228068"/>
      </c:lineChart>
      <c:catAx>
        <c:axId val="3329594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228068"/>
        <c:crosses val="autoZero"/>
        <c:auto val="1"/>
        <c:lblOffset val="100"/>
        <c:tickLblSkip val="1"/>
        <c:noMultiLvlLbl val="0"/>
      </c:catAx>
      <c:valAx>
        <c:axId val="31228068"/>
        <c:scaling>
          <c:orientation val="minMax"/>
          <c:max val="25000"/>
        </c:scaling>
        <c:axPos val="l"/>
        <c:title>
          <c:tx>
            <c:rich>
              <a:bodyPr vert="horz" rot="0" anchor="ctr"/>
              <a:lstStyle/>
              <a:p>
                <a:pPr algn="ctr">
                  <a:defRPr/>
                </a:pPr>
                <a:r>
                  <a:rPr lang="en-US" cap="none" sz="800" b="0" i="0" u="none" baseline="0">
                    <a:solidFill>
                      <a:srgbClr val="000000"/>
                    </a:solidFill>
                    <a:latin typeface="Arial"/>
                    <a:ea typeface="Arial"/>
                    <a:cs typeface="Arial"/>
                  </a:rPr>
                  <a:t>En équivalents USD convertis sur la base des PPA</a:t>
                </a:r>
              </a:p>
            </c:rich>
          </c:tx>
          <c:layout>
            <c:manualLayout>
              <c:xMode val="factor"/>
              <c:yMode val="factor"/>
              <c:x val="0.07425"/>
              <c:y val="0.14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95947"/>
        <c:crossesAt val="1"/>
        <c:crossBetween val="between"/>
        <c:dispUnits/>
      </c:valAx>
      <c:spPr>
        <a:solidFill>
          <a:srgbClr val="C0C0C0"/>
        </a:solidFill>
        <a:ln w="12700">
          <a:solidFill>
            <a:srgbClr val="808080"/>
          </a:solidFill>
        </a:ln>
      </c:spPr>
    </c:plotArea>
    <c:legend>
      <c:legendPos val="t"/>
      <c:layout>
        <c:manualLayout>
          <c:xMode val="edge"/>
          <c:yMode val="edge"/>
          <c:x val="0.32625"/>
          <c:y val="0.08175"/>
          <c:w val="0.48225"/>
          <c:h val="0.080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1"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0.8115</cdr:y>
    </cdr:from>
    <cdr:to>
      <cdr:x>1</cdr:x>
      <cdr:y>1</cdr:y>
    </cdr:to>
    <cdr:sp>
      <cdr:nvSpPr>
        <cdr:cNvPr id="1" name="Text Box 1"/>
        <cdr:cNvSpPr txBox="1">
          <a:spLocks noChangeArrowheads="1"/>
        </cdr:cNvSpPr>
      </cdr:nvSpPr>
      <cdr:spPr>
        <a:xfrm>
          <a:off x="-9524" y="4305300"/>
          <a:ext cx="6581775" cy="1047750"/>
        </a:xfrm>
        <a:prstGeom prst="rect">
          <a:avLst/>
        </a:prstGeom>
        <a:noFill/>
        <a:ln w="9525" cmpd="sng">
          <a:noFill/>
        </a:ln>
      </cdr:spPr>
      <cdr:txBody>
        <a:bodyPr vertOverflow="clip" wrap="square" lIns="27432" tIns="18288" rIns="0" bIns="0" anchor="b"/>
        <a:p>
          <a:pPr algn="l">
            <a:defRPr/>
          </a:pPr>
          <a:r>
            <a:rPr lang="en-US" cap="none" sz="800" b="0" i="0" u="none" baseline="0">
              <a:solidFill>
                <a:srgbClr val="000000"/>
              </a:solidFill>
              <a:latin typeface="Arial"/>
              <a:ea typeface="Arial"/>
              <a:cs typeface="Arial"/>
            </a:rPr>
            <a:t>Remarque : les chiffres entre parenthèses correspondent au pourcentage d'étudiants inscrits dans un établissement d'enseignement tertiaire public, calculs fondés sur des équivalents temps plein. 
1. Les établissements privés subventionnés par l'État sont inclus dans la catégorie « Établissements publics ».
Les pays sont classés par ordre décroissant de l'investissement public par élève/étudiant au titre des établissements d'enseignement publics et privés.
Source : OCDE.  Tableau B3.4. Voir les notes à l'annexe 3 (www.oecd.org/edu/rse.htm).</a:t>
          </a:r>
        </a:p>
      </cdr:txBody>
    </cdr:sp>
  </cdr:relSizeAnchor>
  <cdr:relSizeAnchor xmlns:cdr="http://schemas.openxmlformats.org/drawingml/2006/chartDrawing">
    <cdr:from>
      <cdr:x>-0.00775</cdr:x>
      <cdr:y>-0.00925</cdr:y>
    </cdr:from>
    <cdr:to>
      <cdr:x>1</cdr:x>
      <cdr:y>0.0845</cdr:y>
    </cdr:to>
    <cdr:sp>
      <cdr:nvSpPr>
        <cdr:cNvPr id="2" name="Text Box 5"/>
        <cdr:cNvSpPr txBox="1">
          <a:spLocks noChangeArrowheads="1"/>
        </cdr:cNvSpPr>
      </cdr:nvSpPr>
      <cdr:spPr>
        <a:xfrm>
          <a:off x="-47624" y="-47624"/>
          <a:ext cx="6600825" cy="495300"/>
        </a:xfrm>
        <a:prstGeom prst="rect">
          <a:avLst/>
        </a:prstGeom>
        <a:noFill/>
        <a:ln w="9525" cmpd="sng">
          <a:noFill/>
        </a:ln>
      </cdr:spPr>
      <cdr:txBody>
        <a:bodyPr vertOverflow="clip" wrap="square" lIns="27432" tIns="22860" rIns="0" bIns="0"/>
        <a:p>
          <a:pPr algn="ctr">
            <a:defRPr/>
          </a:pPr>
          <a:r>
            <a:rPr lang="en-US" cap="none" sz="1000" b="1" i="0" u="none" baseline="0">
              <a:solidFill>
                <a:srgbClr val="000000"/>
              </a:solidFill>
              <a:latin typeface="Arial"/>
              <a:ea typeface="Arial"/>
              <a:cs typeface="Arial"/>
            </a:rPr>
            <a:t>Graphique B3.4. Dépenses publiques annuelles par étudiant au titre des établissements d'enseignement tertiaire, selon le type d'établissement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447675</xdr:colOff>
      <xdr:row>37</xdr:row>
      <xdr:rowOff>133350</xdr:rowOff>
    </xdr:to>
    <xdr:graphicFrame>
      <xdr:nvGraphicFramePr>
        <xdr:cNvPr id="1" name="Chart 4"/>
        <xdr:cNvGraphicFramePr/>
      </xdr:nvGraphicFramePr>
      <xdr:xfrm>
        <a:off x="0" y="809625"/>
        <a:ext cx="6543675" cy="5314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Applic/UOE/Ind2001/calcul_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Applic/UOE/Ind2005/data2001/E9C3N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Applic/UOE/Ind2005/data2001/E9C3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s>
    <sheetDataSet>
      <sheetData sheetId="3">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56"/>
  <sheetViews>
    <sheetView tabSelected="1" zoomScalePageLayoutView="0" workbookViewId="0" topLeftCell="A1">
      <selection activeCell="A1" sqref="A1"/>
    </sheetView>
  </sheetViews>
  <sheetFormatPr defaultColWidth="9.140625" defaultRowHeight="12.75"/>
  <cols>
    <col min="1" max="1" width="5.00390625" style="1" customWidth="1"/>
    <col min="2" max="3" width="9.140625" style="1" customWidth="1"/>
    <col min="4" max="4" width="5.7109375" style="1" customWidth="1"/>
    <col min="5" max="5" width="6.140625" style="1" customWidth="1"/>
    <col min="6" max="6" width="11.421875" style="1" customWidth="1"/>
    <col min="7" max="7" width="11.140625" style="1" customWidth="1"/>
    <col min="8" max="8" width="14.140625" style="1" customWidth="1"/>
    <col min="9" max="11" width="9.140625" style="1" customWidth="1"/>
    <col min="12" max="12" width="5.00390625" style="1" customWidth="1"/>
    <col min="13" max="14" width="9.140625" style="1" customWidth="1"/>
    <col min="15" max="15" width="7.57421875" style="1" customWidth="1"/>
    <col min="16" max="16" width="6.140625" style="1" customWidth="1"/>
    <col min="17" max="18" width="9.140625" style="1" customWidth="1"/>
    <col min="19" max="19" width="13.28125" style="1" customWidth="1"/>
    <col min="20" max="20" width="15.421875" style="1" customWidth="1"/>
    <col min="21" max="21" width="13.140625" style="1" customWidth="1"/>
    <col min="22" max="23" width="9.140625" style="1" customWidth="1"/>
    <col min="24" max="24" width="11.421875" style="1" customWidth="1"/>
    <col min="25" max="16384" width="9.140625" style="1" customWidth="1"/>
  </cols>
  <sheetData>
    <row r="1" s="51" customFormat="1" ht="12.75">
      <c r="A1" s="52" t="s">
        <v>109</v>
      </c>
    </row>
    <row r="2" spans="1:2" s="51" customFormat="1" ht="12.75">
      <c r="A2" s="51" t="s">
        <v>110</v>
      </c>
      <c r="B2" s="51" t="s">
        <v>0</v>
      </c>
    </row>
    <row r="3" s="51" customFormat="1" ht="12.75">
      <c r="A3" s="51" t="s">
        <v>111</v>
      </c>
    </row>
    <row r="4" s="51" customFormat="1" ht="12.75">
      <c r="A4" s="51" t="s">
        <v>112</v>
      </c>
    </row>
    <row r="5" s="51" customFormat="1" ht="12.75"/>
    <row r="6" ht="13.5" thickBot="1"/>
    <row r="7" spans="1:19" ht="25.5" customHeight="1" thickTop="1">
      <c r="A7" s="63"/>
      <c r="B7" s="64"/>
      <c r="C7" s="64"/>
      <c r="D7" s="2"/>
      <c r="E7" s="2"/>
      <c r="F7" s="57" t="s">
        <v>1</v>
      </c>
      <c r="G7" s="58"/>
      <c r="H7" s="59"/>
      <c r="I7" s="2"/>
      <c r="J7" s="3"/>
      <c r="Q7" s="60" t="s">
        <v>2</v>
      </c>
      <c r="R7" s="61"/>
      <c r="S7" s="62"/>
    </row>
    <row r="8" spans="1:19" ht="30">
      <c r="A8" s="4"/>
      <c r="B8" s="5"/>
      <c r="C8" s="5"/>
      <c r="D8" s="5"/>
      <c r="E8" s="5"/>
      <c r="F8" s="6" t="s">
        <v>3</v>
      </c>
      <c r="G8" s="6" t="s">
        <v>4</v>
      </c>
      <c r="H8" s="6" t="s">
        <v>5</v>
      </c>
      <c r="I8" s="5"/>
      <c r="J8" s="7"/>
      <c r="Q8" s="6" t="s">
        <v>3</v>
      </c>
      <c r="R8" s="6" t="s">
        <v>4</v>
      </c>
      <c r="S8" s="6" t="s">
        <v>5</v>
      </c>
    </row>
    <row r="9" spans="1:19" ht="23.25" customHeight="1">
      <c r="A9" s="4"/>
      <c r="B9" s="5"/>
      <c r="C9" s="5"/>
      <c r="D9" s="5"/>
      <c r="E9" s="5"/>
      <c r="F9" s="53" t="s">
        <v>6</v>
      </c>
      <c r="G9" s="54"/>
      <c r="H9" s="55"/>
      <c r="I9" s="8"/>
      <c r="J9" s="7"/>
      <c r="Q9" s="53" t="s">
        <v>7</v>
      </c>
      <c r="R9" s="54"/>
      <c r="S9" s="55"/>
    </row>
    <row r="10" spans="1:21" ht="30">
      <c r="A10" s="9" t="s">
        <v>8</v>
      </c>
      <c r="B10" s="10" t="s">
        <v>9</v>
      </c>
      <c r="C10" s="10" t="s">
        <v>10</v>
      </c>
      <c r="D10" s="11" t="s">
        <v>11</v>
      </c>
      <c r="E10" s="12" t="s">
        <v>12</v>
      </c>
      <c r="F10" s="13" t="s">
        <v>13</v>
      </c>
      <c r="G10" s="13" t="s">
        <v>14</v>
      </c>
      <c r="H10" s="14" t="s">
        <v>15</v>
      </c>
      <c r="I10" s="15" t="s">
        <v>16</v>
      </c>
      <c r="J10" s="16" t="s">
        <v>17</v>
      </c>
      <c r="L10" s="10" t="s">
        <v>8</v>
      </c>
      <c r="M10" s="10" t="s">
        <v>9</v>
      </c>
      <c r="N10" s="10" t="s">
        <v>10</v>
      </c>
      <c r="O10" s="10" t="s">
        <v>11</v>
      </c>
      <c r="P10" s="12" t="s">
        <v>12</v>
      </c>
      <c r="Q10" s="13" t="s">
        <v>13</v>
      </c>
      <c r="R10" s="13" t="s">
        <v>14</v>
      </c>
      <c r="S10" s="14" t="s">
        <v>15</v>
      </c>
      <c r="T10" s="17" t="s">
        <v>16</v>
      </c>
      <c r="U10" s="15" t="s">
        <v>17</v>
      </c>
    </row>
    <row r="11" spans="1:25" ht="12.75">
      <c r="A11" s="18">
        <v>17</v>
      </c>
      <c r="B11" s="19" t="s">
        <v>18</v>
      </c>
      <c r="C11" s="19" t="s">
        <v>18</v>
      </c>
      <c r="D11" s="20" t="s">
        <v>103</v>
      </c>
      <c r="E11" s="21"/>
      <c r="F11" s="22">
        <v>19963.766114839353</v>
      </c>
      <c r="G11" s="22">
        <v>6541.805948134056</v>
      </c>
      <c r="H11" s="22">
        <v>18089.48271751851</v>
      </c>
      <c r="I11" s="23" t="str">
        <f aca="true" t="shared" si="0" ref="I11:I53">CONCATENATE($B11,$E11)</f>
        <v>Luxembourg</v>
      </c>
      <c r="J11" s="24" t="str">
        <f aca="true" t="shared" si="1" ref="J11:J53">CONCATENATE($C11,$E11)</f>
        <v>Luxembourg</v>
      </c>
      <c r="K11" s="5"/>
      <c r="L11" s="19">
        <v>21</v>
      </c>
      <c r="M11" s="19" t="s">
        <v>19</v>
      </c>
      <c r="N11" s="19" t="s">
        <v>20</v>
      </c>
      <c r="O11" s="25" t="s">
        <v>103</v>
      </c>
      <c r="P11" s="21"/>
      <c r="Q11" s="22">
        <v>20360.150373164575</v>
      </c>
      <c r="R11" s="22">
        <v>5568.851232892463</v>
      </c>
      <c r="S11" s="22">
        <v>18288.590291799945</v>
      </c>
      <c r="T11" s="26" t="str">
        <f>M11&amp;" ("&amp;X11&amp;"%)"&amp;P11</f>
        <v>Norway (86%)</v>
      </c>
      <c r="U11" s="23" t="str">
        <f aca="true" t="shared" si="2" ref="U11:U34">CONCATENATE($N11,$P11)</f>
        <v>Norvège</v>
      </c>
      <c r="V11" s="27">
        <v>168108.750001883</v>
      </c>
      <c r="W11" s="27">
        <v>195487.250002489</v>
      </c>
      <c r="X11" s="28">
        <f>ROUND(V11*100/W11,0)</f>
        <v>86</v>
      </c>
      <c r="Y11" s="29"/>
    </row>
    <row r="12" spans="1:24" ht="12.75">
      <c r="A12" s="30">
        <v>21</v>
      </c>
      <c r="B12" s="31" t="s">
        <v>19</v>
      </c>
      <c r="C12" s="31" t="s">
        <v>20</v>
      </c>
      <c r="D12" s="25" t="s">
        <v>103</v>
      </c>
      <c r="E12" s="32"/>
      <c r="F12" s="33">
        <v>13065.72911364802</v>
      </c>
      <c r="G12" s="33">
        <v>13087.813181631009</v>
      </c>
      <c r="H12" s="33">
        <v>13066.775119703927</v>
      </c>
      <c r="I12" s="34" t="str">
        <f t="shared" si="0"/>
        <v>Norway</v>
      </c>
      <c r="J12" s="35" t="str">
        <f t="shared" si="1"/>
        <v>Norvège</v>
      </c>
      <c r="L12" s="31">
        <v>26</v>
      </c>
      <c r="M12" s="31" t="s">
        <v>21</v>
      </c>
      <c r="N12" s="31" t="s">
        <v>22</v>
      </c>
      <c r="O12" s="25" t="s">
        <v>103</v>
      </c>
      <c r="P12" s="32"/>
      <c r="Q12" s="33">
        <v>18421.076156512216</v>
      </c>
      <c r="R12" s="33">
        <v>13060.099712996065</v>
      </c>
      <c r="S12" s="33">
        <v>17879.359526727418</v>
      </c>
      <c r="T12" s="26" t="str">
        <f>M12&amp;" ("&amp;X12&amp;"%)"&amp;P12</f>
        <v>Sweden (90%)</v>
      </c>
      <c r="U12" s="34" t="str">
        <f t="shared" si="2"/>
        <v>Suède</v>
      </c>
      <c r="V12" s="27">
        <v>283080.787504921</v>
      </c>
      <c r="W12" s="27">
        <v>314900.937505355</v>
      </c>
      <c r="X12" s="28">
        <f>ROUND(V12*100/W12,0)</f>
        <v>90</v>
      </c>
    </row>
    <row r="13" spans="1:24" ht="12.75">
      <c r="A13" s="30">
        <v>30</v>
      </c>
      <c r="B13" s="31" t="s">
        <v>23</v>
      </c>
      <c r="C13" s="31" t="s">
        <v>24</v>
      </c>
      <c r="D13" s="25" t="s">
        <v>103</v>
      </c>
      <c r="E13" s="32"/>
      <c r="F13" s="33">
        <v>11858.91941598461</v>
      </c>
      <c r="G13" s="33">
        <v>923.2379078782576</v>
      </c>
      <c r="H13" s="33">
        <v>10911.624757130574</v>
      </c>
      <c r="I13" s="34" t="str">
        <f t="shared" si="0"/>
        <v>United States</v>
      </c>
      <c r="J13" s="35" t="str">
        <f t="shared" si="1"/>
        <v>États-Unis</v>
      </c>
      <c r="L13" s="31">
        <v>6</v>
      </c>
      <c r="M13" s="31" t="s">
        <v>25</v>
      </c>
      <c r="N13" s="31" t="s">
        <v>26</v>
      </c>
      <c r="O13" s="25" t="s">
        <v>103</v>
      </c>
      <c r="P13" s="32"/>
      <c r="Q13" s="33">
        <v>17757.2672097234</v>
      </c>
      <c r="R13" s="33" t="s">
        <v>106</v>
      </c>
      <c r="S13" s="33">
        <v>17509.503848419477</v>
      </c>
      <c r="T13" s="26" t="str">
        <f>M13&amp;" ("&amp;X13&amp;"%)"&amp;P13</f>
        <v>Denmark (99%)</v>
      </c>
      <c r="U13" s="34" t="str">
        <f t="shared" si="2"/>
        <v>Danemark</v>
      </c>
      <c r="V13" s="27">
        <v>220043.666670132</v>
      </c>
      <c r="W13" s="27">
        <v>223157.333337092</v>
      </c>
      <c r="X13" s="28">
        <f>ROUND(V13*100/W13,0)</f>
        <v>99</v>
      </c>
    </row>
    <row r="14" spans="1:24" ht="12.75">
      <c r="A14" s="30">
        <v>2</v>
      </c>
      <c r="B14" s="31" t="s">
        <v>27</v>
      </c>
      <c r="C14" s="31" t="s">
        <v>28</v>
      </c>
      <c r="D14" s="25" t="s">
        <v>103</v>
      </c>
      <c r="E14" s="32"/>
      <c r="F14" s="33" t="s">
        <v>104</v>
      </c>
      <c r="G14" s="33" t="s">
        <v>104</v>
      </c>
      <c r="H14" s="33">
        <v>11163.992116162788</v>
      </c>
      <c r="I14" s="34" t="str">
        <f t="shared" si="0"/>
        <v>Austria</v>
      </c>
      <c r="J14" s="35" t="str">
        <f t="shared" si="1"/>
        <v>Autriche</v>
      </c>
      <c r="L14" s="31">
        <v>7</v>
      </c>
      <c r="M14" s="31" t="s">
        <v>29</v>
      </c>
      <c r="N14" s="31" t="s">
        <v>30</v>
      </c>
      <c r="O14" s="25" t="s">
        <v>103</v>
      </c>
      <c r="P14" s="32"/>
      <c r="Q14" s="33">
        <v>17680.243514249298</v>
      </c>
      <c r="R14" s="33">
        <v>10674.581174533769</v>
      </c>
      <c r="S14" s="33">
        <v>16035.93347239765</v>
      </c>
      <c r="T14" s="26" t="str">
        <f>M14&amp;" ("&amp;X14&amp;"%)"&amp;P14</f>
        <v>Finland (77%)</v>
      </c>
      <c r="U14" s="34" t="str">
        <f t="shared" si="2"/>
        <v>Finlande</v>
      </c>
      <c r="V14" s="27">
        <v>170507.791661891</v>
      </c>
      <c r="W14" s="27">
        <v>222802.000000952</v>
      </c>
      <c r="X14" s="28">
        <f>ROUND(V14*100/W14,0)</f>
        <v>77</v>
      </c>
    </row>
    <row r="15" spans="1:24" ht="12.75">
      <c r="A15" s="30">
        <v>6</v>
      </c>
      <c r="B15" s="31" t="s">
        <v>25</v>
      </c>
      <c r="C15" s="31" t="s">
        <v>26</v>
      </c>
      <c r="D15" s="25" t="s">
        <v>103</v>
      </c>
      <c r="E15" s="32"/>
      <c r="F15" s="33">
        <v>11846.666236095738</v>
      </c>
      <c r="G15" s="33">
        <v>6346.961969730843</v>
      </c>
      <c r="H15" s="33">
        <v>11130.087913856873</v>
      </c>
      <c r="I15" s="34" t="str">
        <f t="shared" si="0"/>
        <v>Denmark</v>
      </c>
      <c r="J15" s="35" t="str">
        <f t="shared" si="1"/>
        <v>Danemark</v>
      </c>
      <c r="L15" s="31">
        <v>3</v>
      </c>
      <c r="M15" s="31" t="s">
        <v>31</v>
      </c>
      <c r="N15" s="31" t="s">
        <v>32</v>
      </c>
      <c r="O15" s="25" t="s">
        <v>103</v>
      </c>
      <c r="P15" s="32"/>
      <c r="Q15" s="33">
        <v>14410.659436796655</v>
      </c>
      <c r="R15" s="33">
        <v>12410.906744707554</v>
      </c>
      <c r="S15" s="33">
        <v>13265.596736010424</v>
      </c>
      <c r="T15" s="26" t="str">
        <f>M15&amp;" ("&amp;X15&amp;"%)"&amp;P15</f>
        <v>Belgium (43%)</v>
      </c>
      <c r="U15" s="34" t="str">
        <f t="shared" si="2"/>
        <v>Belgique</v>
      </c>
      <c r="V15" s="27">
        <v>167012.833333333</v>
      </c>
      <c r="W15" s="27">
        <v>390766.666666667</v>
      </c>
      <c r="X15" s="28">
        <f>ROUND(V15*100/W15,0)</f>
        <v>43</v>
      </c>
    </row>
    <row r="16" spans="1:24" ht="12.75">
      <c r="A16" s="30">
        <v>26</v>
      </c>
      <c r="B16" s="31" t="s">
        <v>21</v>
      </c>
      <c r="C16" s="31" t="s">
        <v>22</v>
      </c>
      <c r="D16" s="25" t="s">
        <v>103</v>
      </c>
      <c r="E16" s="32"/>
      <c r="F16" s="33">
        <v>10070.678814612238</v>
      </c>
      <c r="G16" s="33">
        <v>9867.852623986859</v>
      </c>
      <c r="H16" s="33">
        <v>10044.382627064708</v>
      </c>
      <c r="I16" s="34" t="str">
        <f t="shared" si="0"/>
        <v>Sweden</v>
      </c>
      <c r="J16" s="35" t="str">
        <f t="shared" si="1"/>
        <v>Suède</v>
      </c>
      <c r="L16" s="31">
        <v>2</v>
      </c>
      <c r="M16" s="31" t="s">
        <v>27</v>
      </c>
      <c r="N16" s="31" t="s">
        <v>28</v>
      </c>
      <c r="O16" s="25" t="s">
        <v>103</v>
      </c>
      <c r="P16" s="32"/>
      <c r="Q16" s="33" t="s">
        <v>107</v>
      </c>
      <c r="R16" s="33" t="s">
        <v>107</v>
      </c>
      <c r="S16" s="33">
        <v>13183.742736123368</v>
      </c>
      <c r="T16" s="26" t="str">
        <f>M16&amp;" ("&amp;X16&amp;")"&amp;P16</f>
        <v>Austria (m)</v>
      </c>
      <c r="U16" s="34" t="str">
        <f t="shared" si="2"/>
        <v>Autriche</v>
      </c>
      <c r="V16" s="27">
        <v>287246.324668412</v>
      </c>
      <c r="W16" s="27">
        <v>343269.091551529</v>
      </c>
      <c r="X16" s="28" t="s">
        <v>33</v>
      </c>
    </row>
    <row r="17" spans="1:24" ht="12.75">
      <c r="A17" s="30">
        <v>3</v>
      </c>
      <c r="B17" s="31" t="s">
        <v>31</v>
      </c>
      <c r="C17" s="31" t="s">
        <v>32</v>
      </c>
      <c r="D17" s="25" t="s">
        <v>103</v>
      </c>
      <c r="E17" s="32"/>
      <c r="F17" s="33">
        <v>10723.11535572129</v>
      </c>
      <c r="G17" s="33">
        <v>9024.94210275983</v>
      </c>
      <c r="H17" s="33">
        <v>9715.41405242974</v>
      </c>
      <c r="I17" s="34" t="str">
        <f t="shared" si="0"/>
        <v>Belgium</v>
      </c>
      <c r="J17" s="35" t="str">
        <f t="shared" si="1"/>
        <v>Belgique</v>
      </c>
      <c r="L17" s="31">
        <v>19</v>
      </c>
      <c r="M17" s="31" t="s">
        <v>34</v>
      </c>
      <c r="N17" s="31" t="s">
        <v>35</v>
      </c>
      <c r="O17" s="25">
        <v>4</v>
      </c>
      <c r="P17" s="32">
        <v>1</v>
      </c>
      <c r="Q17" s="33">
        <v>13664.672454597961</v>
      </c>
      <c r="R17" s="33" t="s">
        <v>105</v>
      </c>
      <c r="S17" s="33">
        <v>12385.112666417588</v>
      </c>
      <c r="T17" s="26" t="str">
        <f aca="true" t="shared" si="3" ref="T17:T32">M17&amp;" ("&amp;X17&amp;"%)"&amp;P17</f>
        <v>Netherlands (91%)1</v>
      </c>
      <c r="U17" s="34" t="str">
        <f t="shared" si="2"/>
        <v>Pays-Bas1</v>
      </c>
      <c r="V17" s="27">
        <v>616584.5</v>
      </c>
      <c r="W17" s="27">
        <v>680286.523022735</v>
      </c>
      <c r="X17" s="28">
        <f>ROUND(V17*100/W17,0)</f>
        <v>91</v>
      </c>
    </row>
    <row r="18" spans="1:24" ht="12.75">
      <c r="A18" s="30">
        <v>12</v>
      </c>
      <c r="B18" s="31" t="s">
        <v>36</v>
      </c>
      <c r="C18" s="31" t="s">
        <v>37</v>
      </c>
      <c r="D18" s="25" t="s">
        <v>103</v>
      </c>
      <c r="E18" s="32"/>
      <c r="F18" s="33">
        <v>8227.562489485248</v>
      </c>
      <c r="G18" s="33">
        <v>8523.049719818373</v>
      </c>
      <c r="H18" s="33">
        <v>8242.389723038732</v>
      </c>
      <c r="I18" s="34" t="str">
        <f t="shared" si="0"/>
        <v>Iceland</v>
      </c>
      <c r="J18" s="35" t="str">
        <f t="shared" si="1"/>
        <v>Islande</v>
      </c>
      <c r="L18" s="31">
        <v>8</v>
      </c>
      <c r="M18" s="31" t="s">
        <v>38</v>
      </c>
      <c r="N18" s="31" t="s">
        <v>38</v>
      </c>
      <c r="O18" s="25" t="s">
        <v>103</v>
      </c>
      <c r="P18" s="32"/>
      <c r="Q18" s="33">
        <v>13813.84744806754</v>
      </c>
      <c r="R18" s="33">
        <v>3880.0559592120794</v>
      </c>
      <c r="S18" s="33">
        <v>12040.512088482039</v>
      </c>
      <c r="T18" s="26" t="str">
        <f t="shared" si="3"/>
        <v>France (82%)</v>
      </c>
      <c r="U18" s="34" t="str">
        <f t="shared" si="2"/>
        <v>France</v>
      </c>
      <c r="V18" s="27">
        <v>1861967</v>
      </c>
      <c r="W18" s="27">
        <v>2266588</v>
      </c>
      <c r="X18" s="28">
        <f>ROUND(V18*100/W18,0)</f>
        <v>82</v>
      </c>
    </row>
    <row r="19" spans="1:24" ht="12.75">
      <c r="A19" s="30">
        <v>19</v>
      </c>
      <c r="B19" s="31" t="s">
        <v>34</v>
      </c>
      <c r="C19" s="31" t="s">
        <v>35</v>
      </c>
      <c r="D19" s="25">
        <v>4</v>
      </c>
      <c r="E19" s="32">
        <v>1</v>
      </c>
      <c r="F19" s="33">
        <v>8825.037807740437</v>
      </c>
      <c r="G19" s="33" t="s">
        <v>105</v>
      </c>
      <c r="H19" s="33">
        <v>8622.266960612977</v>
      </c>
      <c r="I19" s="34" t="str">
        <f t="shared" si="0"/>
        <v>Netherlands1</v>
      </c>
      <c r="J19" s="35" t="str">
        <f t="shared" si="1"/>
        <v>Pays-Bas1</v>
      </c>
      <c r="L19" s="31">
        <v>25</v>
      </c>
      <c r="M19" s="31" t="s">
        <v>39</v>
      </c>
      <c r="N19" s="31" t="s">
        <v>40</v>
      </c>
      <c r="O19" s="25" t="s">
        <v>103</v>
      </c>
      <c r="P19" s="32"/>
      <c r="Q19" s="33">
        <v>11924.84945764226</v>
      </c>
      <c r="R19" s="33">
        <v>1118.3033084703532</v>
      </c>
      <c r="S19" s="33">
        <v>10403.159033378415</v>
      </c>
      <c r="T19" s="26" t="str">
        <f t="shared" si="3"/>
        <v>Spain (86%)</v>
      </c>
      <c r="U19" s="34" t="str">
        <f t="shared" si="2"/>
        <v>Espagne</v>
      </c>
      <c r="V19" s="27">
        <v>1266567.2624</v>
      </c>
      <c r="W19" s="27">
        <v>1474144.3462</v>
      </c>
      <c r="X19" s="28">
        <f>ROUND(V19*100/W19,0)</f>
        <v>86</v>
      </c>
    </row>
    <row r="20" spans="1:24" ht="12.75">
      <c r="A20" s="30">
        <v>7</v>
      </c>
      <c r="B20" s="31" t="s">
        <v>29</v>
      </c>
      <c r="C20" s="31" t="s">
        <v>30</v>
      </c>
      <c r="D20" s="25" t="s">
        <v>103</v>
      </c>
      <c r="E20" s="32"/>
      <c r="F20" s="33">
        <v>8424.781842713694</v>
      </c>
      <c r="G20" s="33">
        <v>9567.82557489137</v>
      </c>
      <c r="H20" s="33">
        <v>8522.372020944185</v>
      </c>
      <c r="I20" s="34" t="str">
        <f t="shared" si="0"/>
        <v>Finland</v>
      </c>
      <c r="J20" s="35" t="str">
        <f t="shared" si="1"/>
        <v>Finlande</v>
      </c>
      <c r="L20" s="31">
        <v>30</v>
      </c>
      <c r="M20" s="31" t="s">
        <v>23</v>
      </c>
      <c r="N20" s="31" t="s">
        <v>24</v>
      </c>
      <c r="O20" s="25" t="s">
        <v>103</v>
      </c>
      <c r="P20" s="32"/>
      <c r="Q20" s="33">
        <v>12111.844372881149</v>
      </c>
      <c r="R20" s="33">
        <v>2731.923544894463</v>
      </c>
      <c r="S20" s="33">
        <v>9275.360012233763</v>
      </c>
      <c r="T20" s="26" t="str">
        <f t="shared" si="3"/>
        <v>United States (70%)</v>
      </c>
      <c r="U20" s="34" t="str">
        <f t="shared" si="2"/>
        <v>États-Unis</v>
      </c>
      <c r="V20" s="27">
        <v>10898374.8335026</v>
      </c>
      <c r="W20" s="27">
        <v>15622661.5177246</v>
      </c>
      <c r="X20" s="28">
        <f>ROUND(V20*100/W20,0)</f>
        <v>70</v>
      </c>
    </row>
    <row r="21" spans="1:24" ht="12.75">
      <c r="A21" s="30">
        <v>8</v>
      </c>
      <c r="B21" s="31" t="s">
        <v>38</v>
      </c>
      <c r="C21" s="31" t="s">
        <v>38</v>
      </c>
      <c r="D21" s="25" t="s">
        <v>103</v>
      </c>
      <c r="E21" s="32"/>
      <c r="F21" s="33">
        <v>9105.248981761875</v>
      </c>
      <c r="G21" s="33">
        <v>5454.946277324879</v>
      </c>
      <c r="H21" s="33">
        <v>8383.384388203138</v>
      </c>
      <c r="I21" s="34" t="str">
        <f t="shared" si="0"/>
        <v>France</v>
      </c>
      <c r="J21" s="35" t="str">
        <f t="shared" si="1"/>
        <v>France</v>
      </c>
      <c r="L21" s="31"/>
      <c r="M21" s="36" t="s">
        <v>41</v>
      </c>
      <c r="N21" s="36" t="s">
        <v>42</v>
      </c>
      <c r="O21" s="25" t="s">
        <v>103</v>
      </c>
      <c r="P21" s="32"/>
      <c r="Q21" s="33">
        <v>11382.193299668865</v>
      </c>
      <c r="R21" s="33">
        <v>3826.350017758657</v>
      </c>
      <c r="S21" s="33">
        <v>8675.546101304986</v>
      </c>
      <c r="T21" s="26" t="str">
        <f t="shared" si="3"/>
        <v>OECD average (68%)</v>
      </c>
      <c r="U21" s="34" t="str">
        <f t="shared" si="2"/>
        <v>Moyenne OCDE</v>
      </c>
      <c r="V21" s="27"/>
      <c r="W21" s="27"/>
      <c r="X21" s="28">
        <v>68</v>
      </c>
    </row>
    <row r="22" spans="1:24" ht="12.75">
      <c r="A22" s="30">
        <v>14</v>
      </c>
      <c r="B22" s="31" t="s">
        <v>43</v>
      </c>
      <c r="C22" s="31" t="s">
        <v>44</v>
      </c>
      <c r="D22" s="25">
        <v>3</v>
      </c>
      <c r="E22" s="32"/>
      <c r="F22" s="33">
        <v>8247</v>
      </c>
      <c r="G22" s="33">
        <v>1014</v>
      </c>
      <c r="H22" s="33">
        <v>7686</v>
      </c>
      <c r="I22" s="34" t="str">
        <f t="shared" si="0"/>
        <v>Italy</v>
      </c>
      <c r="J22" s="35" t="str">
        <f t="shared" si="1"/>
        <v>Italie</v>
      </c>
      <c r="L22" s="31">
        <v>12</v>
      </c>
      <c r="M22" s="31" t="s">
        <v>36</v>
      </c>
      <c r="N22" s="31" t="s">
        <v>37</v>
      </c>
      <c r="O22" s="25" t="s">
        <v>103</v>
      </c>
      <c r="P22" s="32"/>
      <c r="Q22" s="33">
        <v>8004.564595910753</v>
      </c>
      <c r="R22" s="33">
        <v>7747.290504375951</v>
      </c>
      <c r="S22" s="33">
        <v>7957.725303543987</v>
      </c>
      <c r="T22" s="26" t="str">
        <f t="shared" si="3"/>
        <v>Iceland (82%)</v>
      </c>
      <c r="U22" s="34" t="str">
        <f t="shared" si="2"/>
        <v>Islande</v>
      </c>
      <c r="V22" s="27">
        <v>13057.333333624</v>
      </c>
      <c r="W22" s="27">
        <v>15963.666666932</v>
      </c>
      <c r="X22" s="28">
        <f aca="true" t="shared" si="4" ref="X22:X32">ROUND(V22*100/W22,0)</f>
        <v>82</v>
      </c>
    </row>
    <row r="23" spans="1:24" ht="12.75">
      <c r="A23" s="30">
        <v>1</v>
      </c>
      <c r="B23" s="31" t="s">
        <v>45</v>
      </c>
      <c r="C23" s="31" t="s">
        <v>46</v>
      </c>
      <c r="D23" s="25" t="s">
        <v>103</v>
      </c>
      <c r="E23" s="32"/>
      <c r="F23" s="33">
        <v>9036.106377787359</v>
      </c>
      <c r="G23" s="33">
        <v>7648</v>
      </c>
      <c r="H23" s="33">
        <v>8580.960442685755</v>
      </c>
      <c r="I23" s="34" t="str">
        <f t="shared" si="0"/>
        <v>Australia</v>
      </c>
      <c r="J23" s="35" t="str">
        <f t="shared" si="1"/>
        <v>Australie</v>
      </c>
      <c r="L23" s="31">
        <v>1</v>
      </c>
      <c r="M23" s="31" t="s">
        <v>45</v>
      </c>
      <c r="N23" s="31" t="s">
        <v>46</v>
      </c>
      <c r="O23" s="25" t="s">
        <v>103</v>
      </c>
      <c r="P23" s="32"/>
      <c r="Q23" s="33">
        <v>7748.724656335031</v>
      </c>
      <c r="R23" s="33">
        <v>3367.9798584968603</v>
      </c>
      <c r="S23" s="33">
        <v>7444.815612743161</v>
      </c>
      <c r="T23" s="26" t="str">
        <f t="shared" si="3"/>
        <v>Australia (93%)</v>
      </c>
      <c r="U23" s="34" t="str">
        <f t="shared" si="2"/>
        <v>Australie</v>
      </c>
      <c r="V23" s="27">
        <v>865782</v>
      </c>
      <c r="W23" s="27">
        <v>930322</v>
      </c>
      <c r="X23" s="28">
        <f t="shared" si="4"/>
        <v>93</v>
      </c>
    </row>
    <row r="24" spans="1:24" ht="12.75">
      <c r="A24" s="30">
        <v>25</v>
      </c>
      <c r="B24" s="31" t="s">
        <v>39</v>
      </c>
      <c r="C24" s="31" t="s">
        <v>40</v>
      </c>
      <c r="D24" s="25" t="s">
        <v>103</v>
      </c>
      <c r="E24" s="32"/>
      <c r="F24" s="33">
        <v>9558.609700954701</v>
      </c>
      <c r="G24" s="33">
        <v>3674.9716157801786</v>
      </c>
      <c r="H24" s="33">
        <v>7742.180311040134</v>
      </c>
      <c r="I24" s="34" t="str">
        <f t="shared" si="0"/>
        <v>Spain</v>
      </c>
      <c r="J24" s="35" t="str">
        <f t="shared" si="1"/>
        <v>Espagne</v>
      </c>
      <c r="L24" s="31">
        <v>40</v>
      </c>
      <c r="M24" s="31" t="s">
        <v>47</v>
      </c>
      <c r="N24" s="31" t="s">
        <v>48</v>
      </c>
      <c r="O24" s="25" t="s">
        <v>103</v>
      </c>
      <c r="P24" s="32"/>
      <c r="Q24" s="33">
        <v>7699.420618981053</v>
      </c>
      <c r="R24" s="33">
        <v>2768.5260020672263</v>
      </c>
      <c r="S24" s="33">
        <v>7212.232120264385</v>
      </c>
      <c r="T24" s="26" t="str">
        <f t="shared" si="3"/>
        <v>Slovenia (90%)</v>
      </c>
      <c r="U24" s="34" t="str">
        <f t="shared" si="2"/>
        <v>Slovénie</v>
      </c>
      <c r="V24" s="27">
        <v>71163</v>
      </c>
      <c r="W24" s="27">
        <v>78965</v>
      </c>
      <c r="X24" s="28">
        <f t="shared" si="4"/>
        <v>90</v>
      </c>
    </row>
    <row r="25" spans="1:24" ht="12.75">
      <c r="A25" s="30">
        <v>40</v>
      </c>
      <c r="B25" s="31" t="s">
        <v>47</v>
      </c>
      <c r="C25" s="31" t="s">
        <v>48</v>
      </c>
      <c r="D25" s="25" t="s">
        <v>103</v>
      </c>
      <c r="E25" s="32"/>
      <c r="F25" s="33">
        <v>7766.498236033537</v>
      </c>
      <c r="G25" s="33">
        <v>5455.288840280088</v>
      </c>
      <c r="H25" s="33">
        <v>7735.546241131983</v>
      </c>
      <c r="I25" s="34" t="str">
        <f t="shared" si="0"/>
        <v>Slovenia</v>
      </c>
      <c r="J25" s="35" t="str">
        <f t="shared" si="1"/>
        <v>Slovénie</v>
      </c>
      <c r="L25" s="31">
        <v>20</v>
      </c>
      <c r="M25" s="31" t="s">
        <v>49</v>
      </c>
      <c r="N25" s="31" t="s">
        <v>50</v>
      </c>
      <c r="O25" s="25" t="s">
        <v>103</v>
      </c>
      <c r="P25" s="32"/>
      <c r="Q25" s="33">
        <v>7524.40063238417</v>
      </c>
      <c r="R25" s="33">
        <v>1836.9830972056552</v>
      </c>
      <c r="S25" s="33">
        <v>6904.922035583728</v>
      </c>
      <c r="T25" s="26" t="str">
        <f t="shared" si="3"/>
        <v>New Zealand (89%)</v>
      </c>
      <c r="U25" s="34" t="str">
        <f t="shared" si="2"/>
        <v>Nouvelle-Zélande</v>
      </c>
      <c r="V25" s="27">
        <v>175702.340350019</v>
      </c>
      <c r="W25" s="27">
        <v>197179.284050019</v>
      </c>
      <c r="X25" s="28">
        <f t="shared" si="4"/>
        <v>89</v>
      </c>
    </row>
    <row r="26" spans="1:24" ht="12.75">
      <c r="A26" s="30">
        <v>15</v>
      </c>
      <c r="B26" s="31" t="s">
        <v>51</v>
      </c>
      <c r="C26" s="31" t="s">
        <v>52</v>
      </c>
      <c r="D26" s="25" t="s">
        <v>103</v>
      </c>
      <c r="E26" s="32"/>
      <c r="F26" s="33" t="s">
        <v>104</v>
      </c>
      <c r="G26" s="33" t="s">
        <v>104</v>
      </c>
      <c r="H26" s="33">
        <v>8643.440509094196</v>
      </c>
      <c r="I26" s="34" t="str">
        <f t="shared" si="0"/>
        <v>Japan</v>
      </c>
      <c r="J26" s="35" t="str">
        <f t="shared" si="1"/>
        <v>Japon</v>
      </c>
      <c r="L26" s="31">
        <v>23</v>
      </c>
      <c r="M26" s="31" t="s">
        <v>53</v>
      </c>
      <c r="N26" s="31" t="s">
        <v>53</v>
      </c>
      <c r="O26" s="25" t="s">
        <v>103</v>
      </c>
      <c r="P26" s="32"/>
      <c r="Q26" s="33">
        <v>8196.738014708633</v>
      </c>
      <c r="R26" s="33">
        <v>1056.1756270825058</v>
      </c>
      <c r="S26" s="33">
        <v>6552.660227592196</v>
      </c>
      <c r="T26" s="26" t="str">
        <f t="shared" si="3"/>
        <v>Portugal (77%)</v>
      </c>
      <c r="U26" s="34" t="str">
        <f t="shared" si="2"/>
        <v>Portugal</v>
      </c>
      <c r="V26" s="27">
        <v>301948</v>
      </c>
      <c r="W26" s="27">
        <v>392265</v>
      </c>
      <c r="X26" s="28">
        <f t="shared" si="4"/>
        <v>77</v>
      </c>
    </row>
    <row r="27" spans="1:24" ht="12.75">
      <c r="A27" s="30">
        <v>29</v>
      </c>
      <c r="B27" s="31" t="s">
        <v>54</v>
      </c>
      <c r="C27" s="31" t="s">
        <v>55</v>
      </c>
      <c r="D27" s="25" t="s">
        <v>103</v>
      </c>
      <c r="E27" s="32"/>
      <c r="F27" s="33">
        <v>8622.790653458944</v>
      </c>
      <c r="G27" s="33">
        <v>4885.35347288842</v>
      </c>
      <c r="H27" s="33">
        <v>7874.919903570053</v>
      </c>
      <c r="I27" s="34" t="str">
        <f t="shared" si="0"/>
        <v>United Kingdom</v>
      </c>
      <c r="J27" s="35" t="str">
        <f t="shared" si="1"/>
        <v>Royaume-Uni</v>
      </c>
      <c r="L27" s="31">
        <v>14</v>
      </c>
      <c r="M27" s="31" t="s">
        <v>43</v>
      </c>
      <c r="N27" s="31" t="s">
        <v>44</v>
      </c>
      <c r="O27" s="25">
        <v>3</v>
      </c>
      <c r="P27" s="32"/>
      <c r="Q27" s="33">
        <v>6847.1185993879635</v>
      </c>
      <c r="R27" s="33">
        <v>2075.483934115006</v>
      </c>
      <c r="S27" s="33">
        <v>6423.638590986984</v>
      </c>
      <c r="T27" s="26" t="str">
        <f t="shared" si="3"/>
        <v>Italy (91%)</v>
      </c>
      <c r="U27" s="34" t="str">
        <f t="shared" si="2"/>
        <v>Italie</v>
      </c>
      <c r="V27" s="27">
        <v>1802654.474</v>
      </c>
      <c r="W27" s="27">
        <v>1978220.4766</v>
      </c>
      <c r="X27" s="28">
        <f t="shared" si="4"/>
        <v>91</v>
      </c>
    </row>
    <row r="28" spans="1:24" ht="12.75">
      <c r="A28" s="30">
        <v>23</v>
      </c>
      <c r="B28" s="31" t="s">
        <v>53</v>
      </c>
      <c r="C28" s="31" t="s">
        <v>53</v>
      </c>
      <c r="D28" s="25" t="s">
        <v>103</v>
      </c>
      <c r="E28" s="32"/>
      <c r="F28" s="33">
        <v>7415.029872571313</v>
      </c>
      <c r="G28" s="33" t="s">
        <v>33</v>
      </c>
      <c r="H28" s="33" t="s">
        <v>33</v>
      </c>
      <c r="I28" s="34" t="str">
        <f t="shared" si="0"/>
        <v>Portugal</v>
      </c>
      <c r="J28" s="35" t="str">
        <f t="shared" si="1"/>
        <v>Portugal</v>
      </c>
      <c r="L28" s="31">
        <v>15</v>
      </c>
      <c r="M28" s="31" t="s">
        <v>51</v>
      </c>
      <c r="N28" s="31" t="s">
        <v>52</v>
      </c>
      <c r="O28" s="25" t="s">
        <v>103</v>
      </c>
      <c r="P28" s="32"/>
      <c r="Q28" s="33" t="s">
        <v>107</v>
      </c>
      <c r="R28" s="33" t="s">
        <v>107</v>
      </c>
      <c r="S28" s="33">
        <v>6248.767589615934</v>
      </c>
      <c r="T28" s="26" t="str">
        <f t="shared" si="3"/>
        <v>Japan (23%)</v>
      </c>
      <c r="U28" s="34" t="str">
        <f t="shared" si="2"/>
        <v>Japon</v>
      </c>
      <c r="V28" s="27">
        <v>851991</v>
      </c>
      <c r="W28" s="27">
        <v>3766314.5</v>
      </c>
      <c r="X28" s="28">
        <f t="shared" si="4"/>
        <v>23</v>
      </c>
    </row>
    <row r="29" spans="1:24" ht="12.75">
      <c r="A29" s="30">
        <v>20</v>
      </c>
      <c r="B29" s="31" t="s">
        <v>49</v>
      </c>
      <c r="C29" s="31" t="s">
        <v>50</v>
      </c>
      <c r="D29" s="25" t="s">
        <v>103</v>
      </c>
      <c r="E29" s="32"/>
      <c r="F29" s="33">
        <v>7065.500422923094</v>
      </c>
      <c r="G29" s="33">
        <v>2237.640151802403</v>
      </c>
      <c r="H29" s="33">
        <v>6712.269957958665</v>
      </c>
      <c r="I29" s="34" t="str">
        <f t="shared" si="0"/>
        <v>New Zealand</v>
      </c>
      <c r="J29" s="35" t="str">
        <f t="shared" si="1"/>
        <v>Nouvelle-Zélande</v>
      </c>
      <c r="L29" s="31">
        <v>38</v>
      </c>
      <c r="M29" s="31" t="s">
        <v>56</v>
      </c>
      <c r="N29" s="31" t="s">
        <v>57</v>
      </c>
      <c r="O29" s="25" t="s">
        <v>103</v>
      </c>
      <c r="P29" s="32"/>
      <c r="Q29" s="33">
        <v>21981.650063337325</v>
      </c>
      <c r="R29" s="33">
        <v>5745.669115495512</v>
      </c>
      <c r="S29" s="33">
        <v>5897.412170825456</v>
      </c>
      <c r="T29" s="26" t="str">
        <f t="shared" si="3"/>
        <v>Israel (1%)</v>
      </c>
      <c r="U29" s="34" t="str">
        <f t="shared" si="2"/>
        <v>Israël</v>
      </c>
      <c r="V29" s="27">
        <v>2885</v>
      </c>
      <c r="W29" s="27">
        <v>308685</v>
      </c>
      <c r="X29" s="28">
        <f t="shared" si="4"/>
        <v>1</v>
      </c>
    </row>
    <row r="30" spans="1:24" ht="12.75">
      <c r="A30" s="30">
        <v>16</v>
      </c>
      <c r="B30" s="31" t="s">
        <v>58</v>
      </c>
      <c r="C30" s="31" t="s">
        <v>59</v>
      </c>
      <c r="D30" s="25" t="s">
        <v>103</v>
      </c>
      <c r="E30" s="32"/>
      <c r="F30" s="33">
        <v>6758.170173010029</v>
      </c>
      <c r="G30" s="33">
        <v>5445.432025621738</v>
      </c>
      <c r="H30" s="33">
        <v>6523.0405340333855</v>
      </c>
      <c r="I30" s="34" t="str">
        <f t="shared" si="0"/>
        <v>Korea</v>
      </c>
      <c r="J30" s="35" t="str">
        <f t="shared" si="1"/>
        <v>Corée</v>
      </c>
      <c r="L30" s="31">
        <v>11</v>
      </c>
      <c r="M30" s="31" t="s">
        <v>60</v>
      </c>
      <c r="N30" s="31" t="s">
        <v>61</v>
      </c>
      <c r="O30" s="25" t="s">
        <v>103</v>
      </c>
      <c r="P30" s="32"/>
      <c r="Q30" s="33">
        <v>6144.125855716194</v>
      </c>
      <c r="R30" s="33">
        <v>4281.05632105313</v>
      </c>
      <c r="S30" s="33">
        <v>5849.2052451994805</v>
      </c>
      <c r="T30" s="26" t="str">
        <f t="shared" si="3"/>
        <v>Hungary (84%)</v>
      </c>
      <c r="U30" s="34" t="str">
        <f t="shared" si="2"/>
        <v>Hongrie</v>
      </c>
      <c r="V30" s="27">
        <v>249519.066666667</v>
      </c>
      <c r="W30" s="27">
        <v>296445.933333333</v>
      </c>
      <c r="X30" s="28">
        <f t="shared" si="4"/>
        <v>84</v>
      </c>
    </row>
    <row r="31" spans="1:24" ht="12.75">
      <c r="A31" s="30">
        <v>37</v>
      </c>
      <c r="B31" s="31" t="s">
        <v>62</v>
      </c>
      <c r="C31" s="31" t="s">
        <v>63</v>
      </c>
      <c r="D31" s="25" t="s">
        <v>103</v>
      </c>
      <c r="E31" s="32"/>
      <c r="F31" s="33">
        <v>5963.3603504206885</v>
      </c>
      <c r="G31" s="33">
        <v>4211.979072996158</v>
      </c>
      <c r="H31" s="33">
        <v>5895.019243395763</v>
      </c>
      <c r="I31" s="34" t="str">
        <f t="shared" si="0"/>
        <v>Estonia</v>
      </c>
      <c r="J31" s="35" t="str">
        <f t="shared" si="1"/>
        <v>Estonie</v>
      </c>
      <c r="L31" s="31">
        <v>5</v>
      </c>
      <c r="M31" s="31" t="s">
        <v>64</v>
      </c>
      <c r="N31" s="31" t="s">
        <v>65</v>
      </c>
      <c r="O31" s="25" t="s">
        <v>103</v>
      </c>
      <c r="P31" s="32"/>
      <c r="Q31" s="33">
        <v>6765.950712304893</v>
      </c>
      <c r="R31" s="33">
        <v>400.54438958163627</v>
      </c>
      <c r="S31" s="33">
        <v>5783.689133647919</v>
      </c>
      <c r="T31" s="26" t="str">
        <f t="shared" si="3"/>
        <v>Czech Republic (85%)</v>
      </c>
      <c r="U31" s="34" t="str">
        <f t="shared" si="2"/>
        <v>Rép. tchèque</v>
      </c>
      <c r="V31" s="27">
        <v>362916.34668</v>
      </c>
      <c r="W31" s="27">
        <v>429137.63564</v>
      </c>
      <c r="X31" s="28">
        <f t="shared" si="4"/>
        <v>85</v>
      </c>
    </row>
    <row r="32" spans="1:24" ht="12.75">
      <c r="A32" s="30">
        <v>38</v>
      </c>
      <c r="B32" s="31" t="s">
        <v>56</v>
      </c>
      <c r="C32" s="31" t="s">
        <v>57</v>
      </c>
      <c r="D32" s="25" t="s">
        <v>103</v>
      </c>
      <c r="E32" s="32"/>
      <c r="F32" s="33">
        <v>5184.6009042774085</v>
      </c>
      <c r="G32" s="33">
        <v>5248.100514811709</v>
      </c>
      <c r="H32" s="33">
        <v>5199.746198362183</v>
      </c>
      <c r="I32" s="34" t="str">
        <f t="shared" si="0"/>
        <v>Israel</v>
      </c>
      <c r="J32" s="35" t="str">
        <f t="shared" si="1"/>
        <v>Israël</v>
      </c>
      <c r="L32" s="31">
        <v>18</v>
      </c>
      <c r="M32" s="31" t="s">
        <v>66</v>
      </c>
      <c r="N32" s="31" t="s">
        <v>67</v>
      </c>
      <c r="O32" s="25" t="s">
        <v>103</v>
      </c>
      <c r="P32" s="32"/>
      <c r="Q32" s="33">
        <v>8097.211845430704</v>
      </c>
      <c r="R32" s="33" t="s">
        <v>106</v>
      </c>
      <c r="S32" s="33">
        <v>5501.555498336587</v>
      </c>
      <c r="T32" s="26" t="str">
        <f t="shared" si="3"/>
        <v>Mexico (68%)</v>
      </c>
      <c r="U32" s="34" t="str">
        <f t="shared" si="2"/>
        <v>Mexique</v>
      </c>
      <c r="V32" s="27">
        <v>1964956.2256</v>
      </c>
      <c r="W32" s="27">
        <v>2892030.5958</v>
      </c>
      <c r="X32" s="28">
        <f t="shared" si="4"/>
        <v>68</v>
      </c>
    </row>
    <row r="33" spans="1:24" ht="12.75">
      <c r="A33" s="30">
        <v>5</v>
      </c>
      <c r="B33" s="31" t="s">
        <v>64</v>
      </c>
      <c r="C33" s="31" t="s">
        <v>65</v>
      </c>
      <c r="D33" s="25" t="s">
        <v>103</v>
      </c>
      <c r="E33" s="32"/>
      <c r="F33" s="33">
        <v>5160.072461817702</v>
      </c>
      <c r="G33" s="33">
        <v>3283.9139655175854</v>
      </c>
      <c r="H33" s="33">
        <v>5024.249400956964</v>
      </c>
      <c r="I33" s="34" t="str">
        <f t="shared" si="0"/>
        <v>Czech Republic</v>
      </c>
      <c r="J33" s="35" t="str">
        <f t="shared" si="1"/>
        <v>Rép. tchèque</v>
      </c>
      <c r="L33" s="31">
        <v>24</v>
      </c>
      <c r="M33" s="31" t="s">
        <v>68</v>
      </c>
      <c r="N33" s="31" t="s">
        <v>69</v>
      </c>
      <c r="O33" s="25" t="s">
        <v>103</v>
      </c>
      <c r="P33" s="32"/>
      <c r="Q33" s="33">
        <v>4750.580412144385</v>
      </c>
      <c r="R33" s="33" t="s">
        <v>33</v>
      </c>
      <c r="S33" s="33">
        <v>4750.580412144385</v>
      </c>
      <c r="T33" s="26" t="str">
        <f>M33&amp;" ("&amp;X33&amp;")"&amp;P33</f>
        <v>Slovak Republic (m)</v>
      </c>
      <c r="U33" s="34" t="str">
        <f t="shared" si="2"/>
        <v>Rép. slovaque</v>
      </c>
      <c r="V33" s="27">
        <v>169489.3908</v>
      </c>
      <c r="W33" s="27">
        <v>169489.3908</v>
      </c>
      <c r="X33" s="37" t="s">
        <v>33</v>
      </c>
    </row>
    <row r="34" spans="1:24" ht="12.75">
      <c r="A34" s="30">
        <v>22</v>
      </c>
      <c r="B34" s="31" t="s">
        <v>70</v>
      </c>
      <c r="C34" s="31" t="s">
        <v>71</v>
      </c>
      <c r="D34" s="25" t="s">
        <v>103</v>
      </c>
      <c r="E34" s="32"/>
      <c r="F34" s="33" t="s">
        <v>104</v>
      </c>
      <c r="G34" s="33" t="s">
        <v>104</v>
      </c>
      <c r="H34" s="33">
        <v>4993.030781074926</v>
      </c>
      <c r="I34" s="34" t="str">
        <f t="shared" si="0"/>
        <v>Poland</v>
      </c>
      <c r="J34" s="35" t="str">
        <f t="shared" si="1"/>
        <v>Pologne</v>
      </c>
      <c r="L34" s="31">
        <v>22</v>
      </c>
      <c r="M34" s="31" t="s">
        <v>70</v>
      </c>
      <c r="N34" s="31" t="s">
        <v>71</v>
      </c>
      <c r="O34" s="25" t="s">
        <v>103</v>
      </c>
      <c r="P34" s="32"/>
      <c r="Q34" s="33" t="s">
        <v>107</v>
      </c>
      <c r="R34" s="33" t="s">
        <v>107</v>
      </c>
      <c r="S34" s="33">
        <v>4741.701883816619</v>
      </c>
      <c r="T34" s="26" t="str">
        <f>M34&amp;" ("&amp;X34&amp;"%)"&amp;P34</f>
        <v>Poland (73%)</v>
      </c>
      <c r="U34" s="34" t="str">
        <f t="shared" si="2"/>
        <v>Pologne</v>
      </c>
      <c r="V34" s="27">
        <v>1211185.21445076</v>
      </c>
      <c r="W34" s="27">
        <v>1668306.52244</v>
      </c>
      <c r="X34" s="28">
        <f>ROUND(V34*100/W34,0)</f>
        <v>73</v>
      </c>
    </row>
    <row r="35" spans="1:24" ht="12.75">
      <c r="A35" s="30">
        <v>11</v>
      </c>
      <c r="B35" s="31" t="s">
        <v>60</v>
      </c>
      <c r="C35" s="31" t="s">
        <v>61</v>
      </c>
      <c r="D35" s="25" t="s">
        <v>103</v>
      </c>
      <c r="E35" s="32"/>
      <c r="F35" s="33" t="s">
        <v>104</v>
      </c>
      <c r="G35" s="33" t="s">
        <v>104</v>
      </c>
      <c r="H35" s="33">
        <v>4202.258172585294</v>
      </c>
      <c r="I35" s="34" t="str">
        <f t="shared" si="0"/>
        <v>Hungary</v>
      </c>
      <c r="J35" s="35" t="str">
        <f t="shared" si="1"/>
        <v>Hongrie</v>
      </c>
      <c r="L35" s="31">
        <v>37</v>
      </c>
      <c r="M35" s="31" t="s">
        <v>62</v>
      </c>
      <c r="N35" s="31" t="s">
        <v>63</v>
      </c>
      <c r="O35" s="25" t="s">
        <v>103</v>
      </c>
      <c r="P35" s="32"/>
      <c r="Q35" s="33">
        <v>10814.709728418624</v>
      </c>
      <c r="R35" s="33">
        <v>3020.590484163019</v>
      </c>
      <c r="S35" s="33">
        <v>4309.833665308964</v>
      </c>
      <c r="T35" s="26" t="str">
        <f>M35&amp;" ("&amp;X35&amp;"%)"&amp;P35</f>
        <v>Estonia (17%)</v>
      </c>
      <c r="U35" s="34" t="str">
        <f>CONCATENATE($N35,$P35)</f>
        <v>Estonie</v>
      </c>
      <c r="V35" s="27">
        <v>11077</v>
      </c>
      <c r="W35" s="27">
        <v>66966</v>
      </c>
      <c r="X35" s="28">
        <f>ROUND(V35*100/W35,0)</f>
        <v>17</v>
      </c>
    </row>
    <row r="36" spans="1:24" ht="12.75">
      <c r="A36" s="30">
        <v>24</v>
      </c>
      <c r="B36" s="31" t="s">
        <v>68</v>
      </c>
      <c r="C36" s="31" t="s">
        <v>69</v>
      </c>
      <c r="D36" s="25" t="s">
        <v>103</v>
      </c>
      <c r="E36" s="32"/>
      <c r="F36" s="33">
        <v>4493.364521454496</v>
      </c>
      <c r="G36" s="33">
        <v>4087.5504335921296</v>
      </c>
      <c r="H36" s="33">
        <v>4458.117212741974</v>
      </c>
      <c r="I36" s="34" t="str">
        <f t="shared" si="0"/>
        <v>Slovak Republic</v>
      </c>
      <c r="J36" s="35" t="str">
        <f t="shared" si="1"/>
        <v>Rép. slovaque</v>
      </c>
      <c r="L36" s="31">
        <v>29</v>
      </c>
      <c r="M36" s="31" t="s">
        <v>54</v>
      </c>
      <c r="N36" s="31" t="s">
        <v>55</v>
      </c>
      <c r="O36" s="25" t="s">
        <v>103</v>
      </c>
      <c r="P36" s="32"/>
      <c r="Q36" s="33" t="s">
        <v>106</v>
      </c>
      <c r="R36" s="33">
        <v>3834.2267292637816</v>
      </c>
      <c r="S36" s="33">
        <v>3834.2267292637816</v>
      </c>
      <c r="T36" s="26" t="str">
        <f>M36&amp;" ("&amp;X36&amp;"%)"&amp;P36</f>
        <v>United Kingdom (0%)</v>
      </c>
      <c r="U36" s="34" t="str">
        <f>CONCATENATE($N36,$P36)</f>
        <v>Royaume-Uni</v>
      </c>
      <c r="V36" s="27">
        <v>0</v>
      </c>
      <c r="W36" s="27">
        <v>1827943.61344318</v>
      </c>
      <c r="X36" s="28">
        <f>ROUND(V36*100/W36,0)</f>
        <v>0</v>
      </c>
    </row>
    <row r="37" spans="1:24" ht="12.75">
      <c r="A37" s="30"/>
      <c r="B37" s="38" t="s">
        <v>72</v>
      </c>
      <c r="C37" s="38" t="s">
        <v>73</v>
      </c>
      <c r="D37" s="25" t="s">
        <v>103</v>
      </c>
      <c r="E37" s="39"/>
      <c r="F37" s="33">
        <v>3398.494045565772</v>
      </c>
      <c r="G37" s="33" t="s">
        <v>33</v>
      </c>
      <c r="H37" s="33" t="s">
        <v>33</v>
      </c>
      <c r="I37" s="34" t="str">
        <f>CONCATENATE($B37,$E37)</f>
        <v>Argentina</v>
      </c>
      <c r="J37" s="35" t="str">
        <f>CONCATENATE($C37,$E37)</f>
        <v>Argentine</v>
      </c>
      <c r="L37" s="31">
        <v>16</v>
      </c>
      <c r="M37" s="31" t="s">
        <v>58</v>
      </c>
      <c r="N37" s="31" t="s">
        <v>59</v>
      </c>
      <c r="O37" s="25" t="s">
        <v>103</v>
      </c>
      <c r="P37" s="32"/>
      <c r="Q37" s="33">
        <v>9556.454090847968</v>
      </c>
      <c r="R37" s="33">
        <v>1459.2009511884864</v>
      </c>
      <c r="S37" s="33">
        <v>3057.789037971742</v>
      </c>
      <c r="T37" s="26" t="str">
        <f>M37&amp;" ("&amp;X37&amp;"%)"&amp;P37</f>
        <v>Korea (20%)</v>
      </c>
      <c r="U37" s="34" t="str">
        <f>CONCATENATE($N37,$P37)</f>
        <v>Corée</v>
      </c>
      <c r="V37" s="27">
        <v>648537</v>
      </c>
      <c r="W37" s="27">
        <v>3285004</v>
      </c>
      <c r="X37" s="28">
        <f>ROUND(V37*100/W37,0)</f>
        <v>20</v>
      </c>
    </row>
    <row r="38" spans="1:24" ht="12.75">
      <c r="A38" s="30">
        <v>36</v>
      </c>
      <c r="B38" s="31" t="s">
        <v>74</v>
      </c>
      <c r="C38" s="31" t="s">
        <v>75</v>
      </c>
      <c r="D38" s="25">
        <v>2</v>
      </c>
      <c r="E38" s="32">
        <v>3</v>
      </c>
      <c r="F38" s="33">
        <v>3626.3989366840224</v>
      </c>
      <c r="G38" s="33">
        <v>1736.8493816684565</v>
      </c>
      <c r="H38" s="33">
        <v>2516.773183983355</v>
      </c>
      <c r="I38" s="34" t="str">
        <f t="shared" si="0"/>
        <v>Chile3</v>
      </c>
      <c r="J38" s="35" t="str">
        <f t="shared" si="1"/>
        <v>Chili3</v>
      </c>
      <c r="L38" s="31">
        <v>36</v>
      </c>
      <c r="M38" s="31" t="s">
        <v>74</v>
      </c>
      <c r="N38" s="31" t="s">
        <v>75</v>
      </c>
      <c r="O38" s="25">
        <v>2</v>
      </c>
      <c r="P38" s="32"/>
      <c r="Q38" s="33">
        <v>4248.285279275358</v>
      </c>
      <c r="R38" s="33">
        <v>967.6017166535969</v>
      </c>
      <c r="S38" s="33">
        <v>1502.1190663992663</v>
      </c>
      <c r="T38" s="26" t="str">
        <f>M38&amp;" ("&amp;X38&amp;"%)"&amp;P38</f>
        <v>Chile (16%)</v>
      </c>
      <c r="U38" s="34" t="str">
        <f>CONCATENATE($N38,$P38)</f>
        <v>Chili</v>
      </c>
      <c r="V38" s="27">
        <v>172953</v>
      </c>
      <c r="W38" s="27">
        <v>1061526</v>
      </c>
      <c r="X38" s="28">
        <f>ROUND(V38*100/W38,0)</f>
        <v>16</v>
      </c>
    </row>
    <row r="39" spans="1:10" ht="12.75">
      <c r="A39" s="30">
        <v>18</v>
      </c>
      <c r="B39" s="31" t="s">
        <v>66</v>
      </c>
      <c r="C39" s="31" t="s">
        <v>67</v>
      </c>
      <c r="D39" s="25" t="s">
        <v>103</v>
      </c>
      <c r="E39" s="32"/>
      <c r="F39" s="33">
        <v>2277.7341494691614</v>
      </c>
      <c r="G39" s="33">
        <v>9.944172889061115</v>
      </c>
      <c r="H39" s="33">
        <v>2037.8621507677371</v>
      </c>
      <c r="I39" s="34" t="str">
        <f t="shared" si="0"/>
        <v>Mexico</v>
      </c>
      <c r="J39" s="35" t="str">
        <f t="shared" si="1"/>
        <v>Mexique</v>
      </c>
    </row>
    <row r="40" spans="1:10" ht="12.75">
      <c r="A40" s="30">
        <v>27</v>
      </c>
      <c r="B40" s="31" t="s">
        <v>76</v>
      </c>
      <c r="C40" s="31" t="s">
        <v>77</v>
      </c>
      <c r="D40" s="25" t="s">
        <v>103</v>
      </c>
      <c r="E40" s="32"/>
      <c r="F40" s="33">
        <v>11726.419340272905</v>
      </c>
      <c r="G40" s="33" t="s">
        <v>33</v>
      </c>
      <c r="H40" s="33" t="s">
        <v>33</v>
      </c>
      <c r="I40" s="34" t="str">
        <f t="shared" si="0"/>
        <v>Switzerland</v>
      </c>
      <c r="J40" s="35" t="str">
        <f t="shared" si="1"/>
        <v>Suisse</v>
      </c>
    </row>
    <row r="41" spans="1:10" ht="12.75">
      <c r="A41" s="30">
        <v>9</v>
      </c>
      <c r="B41" s="31" t="s">
        <v>78</v>
      </c>
      <c r="C41" s="31" t="s">
        <v>79</v>
      </c>
      <c r="D41" s="25" t="s">
        <v>103</v>
      </c>
      <c r="E41" s="32"/>
      <c r="F41" s="33" t="s">
        <v>33</v>
      </c>
      <c r="G41" s="33" t="s">
        <v>33</v>
      </c>
      <c r="H41" s="33" t="s">
        <v>33</v>
      </c>
      <c r="I41" s="34" t="str">
        <f>CONCATENATE($B41,$E41)</f>
        <v>Germany</v>
      </c>
      <c r="J41" s="35" t="str">
        <f>CONCATENATE($C41,$E41)</f>
        <v>Allemagne</v>
      </c>
    </row>
    <row r="42" spans="1:24" ht="12.75">
      <c r="A42" s="30"/>
      <c r="B42" s="38" t="s">
        <v>80</v>
      </c>
      <c r="C42" s="38" t="s">
        <v>81</v>
      </c>
      <c r="D42" s="25" t="s">
        <v>103</v>
      </c>
      <c r="E42" s="32"/>
      <c r="F42" s="33" t="s">
        <v>33</v>
      </c>
      <c r="G42" s="33" t="s">
        <v>33</v>
      </c>
      <c r="H42" s="33" t="s">
        <v>33</v>
      </c>
      <c r="I42" s="34" t="str">
        <f t="shared" si="0"/>
        <v>Indonesia</v>
      </c>
      <c r="J42" s="35" t="str">
        <f t="shared" si="1"/>
        <v>Indonesie</v>
      </c>
      <c r="L42" s="31"/>
      <c r="M42" s="31" t="s">
        <v>78</v>
      </c>
      <c r="N42" s="31" t="s">
        <v>79</v>
      </c>
      <c r="O42" s="25" t="s">
        <v>103</v>
      </c>
      <c r="P42" s="32"/>
      <c r="Q42" s="33" t="s">
        <v>33</v>
      </c>
      <c r="R42" s="33" t="s">
        <v>33</v>
      </c>
      <c r="S42" s="33" t="s">
        <v>33</v>
      </c>
      <c r="T42" s="26" t="e">
        <f>M42&amp;" ("&amp;X42&amp;"%)"&amp;P42</f>
        <v>#N/A</v>
      </c>
      <c r="U42" s="34" t="str">
        <f aca="true" t="shared" si="5" ref="U42:U54">CONCATENATE($N42,$P42)</f>
        <v>Allemagne</v>
      </c>
      <c r="V42" s="27" t="e">
        <v>#N/A</v>
      </c>
      <c r="W42" s="27" t="e">
        <v>#N/A</v>
      </c>
      <c r="X42" s="28" t="e">
        <f>ROUND(V42*100/W42,0)</f>
        <v>#N/A</v>
      </c>
    </row>
    <row r="43" spans="1:24" ht="12.75">
      <c r="A43" s="30">
        <v>39</v>
      </c>
      <c r="B43" s="40" t="s">
        <v>82</v>
      </c>
      <c r="C43" s="40" t="s">
        <v>83</v>
      </c>
      <c r="D43" s="25" t="s">
        <v>103</v>
      </c>
      <c r="E43" s="32"/>
      <c r="F43" s="33">
        <v>3978.3166667679493</v>
      </c>
      <c r="G43" s="33" t="s">
        <v>33</v>
      </c>
      <c r="H43" s="33" t="s">
        <v>33</v>
      </c>
      <c r="I43" s="34" t="str">
        <f t="shared" si="0"/>
        <v>Russian Federation</v>
      </c>
      <c r="J43" s="35" t="str">
        <f t="shared" si="1"/>
        <v>Fédération de Russie</v>
      </c>
      <c r="L43" s="31">
        <v>13</v>
      </c>
      <c r="M43" s="31" t="s">
        <v>84</v>
      </c>
      <c r="N43" s="31" t="s">
        <v>85</v>
      </c>
      <c r="O43" s="25" t="s">
        <v>103</v>
      </c>
      <c r="P43" s="32"/>
      <c r="Q43" s="33">
        <v>12927.503349516934</v>
      </c>
      <c r="R43" s="33" t="s">
        <v>33</v>
      </c>
      <c r="S43" s="33" t="s">
        <v>33</v>
      </c>
      <c r="T43" s="26" t="str">
        <f>M43&amp;" ("&amp;X43&amp;"%)"&amp;P43</f>
        <v>Ireland (100%)</v>
      </c>
      <c r="U43" s="34" t="str">
        <f t="shared" si="5"/>
        <v>Irlande</v>
      </c>
      <c r="V43" s="27">
        <v>177351.696</v>
      </c>
      <c r="W43" s="27">
        <v>177351.696</v>
      </c>
      <c r="X43" s="28">
        <f aca="true" t="shared" si="6" ref="X43:X55">ROUND(V43*100/W43,0)</f>
        <v>100</v>
      </c>
    </row>
    <row r="44" spans="1:24" ht="12.75">
      <c r="A44" s="30">
        <v>35</v>
      </c>
      <c r="B44" s="40" t="s">
        <v>86</v>
      </c>
      <c r="C44" s="40" t="s">
        <v>87</v>
      </c>
      <c r="D44" s="25" t="s">
        <v>103</v>
      </c>
      <c r="E44" s="32"/>
      <c r="F44" s="33">
        <v>2652.86954419551</v>
      </c>
      <c r="G44" s="33" t="s">
        <v>33</v>
      </c>
      <c r="H44" s="33" t="s">
        <v>33</v>
      </c>
      <c r="I44" s="34" t="str">
        <f t="shared" si="0"/>
        <v>Brazil</v>
      </c>
      <c r="J44" s="35" t="str">
        <f t="shared" si="1"/>
        <v>Brésil</v>
      </c>
      <c r="L44" s="31">
        <v>28</v>
      </c>
      <c r="M44" s="31" t="s">
        <v>88</v>
      </c>
      <c r="N44" s="31" t="s">
        <v>89</v>
      </c>
      <c r="O44" s="25" t="s">
        <v>103</v>
      </c>
      <c r="P44" s="32"/>
      <c r="Q44" s="33" t="s">
        <v>33</v>
      </c>
      <c r="R44" s="33" t="s">
        <v>33</v>
      </c>
      <c r="S44" s="33" t="s">
        <v>33</v>
      </c>
      <c r="T44" s="41" t="e">
        <f>M44&amp;" ("&amp;X44&amp;"%)"&amp;P44</f>
        <v>#VALUE!</v>
      </c>
      <c r="U44" s="34" t="str">
        <f t="shared" si="5"/>
        <v>Turquie</v>
      </c>
      <c r="V44" s="27" t="s">
        <v>33</v>
      </c>
      <c r="W44" s="27" t="s">
        <v>33</v>
      </c>
      <c r="X44" s="28" t="e">
        <f t="shared" si="6"/>
        <v>#VALUE!</v>
      </c>
    </row>
    <row r="45" spans="1:24" ht="12.75">
      <c r="A45" s="30">
        <v>13</v>
      </c>
      <c r="B45" s="31" t="s">
        <v>84</v>
      </c>
      <c r="C45" s="31" t="s">
        <v>85</v>
      </c>
      <c r="D45" s="25" t="s">
        <v>103</v>
      </c>
      <c r="E45" s="32"/>
      <c r="F45" s="33">
        <v>9311.281285618454</v>
      </c>
      <c r="G45" s="33" t="s">
        <v>33</v>
      </c>
      <c r="H45" s="33" t="s">
        <v>33</v>
      </c>
      <c r="I45" s="34" t="str">
        <f t="shared" si="0"/>
        <v>Ireland</v>
      </c>
      <c r="J45" s="35" t="str">
        <f t="shared" si="1"/>
        <v>Irlande</v>
      </c>
      <c r="L45" s="31">
        <v>10</v>
      </c>
      <c r="M45" s="31" t="s">
        <v>90</v>
      </c>
      <c r="N45" s="31" t="s">
        <v>91</v>
      </c>
      <c r="O45" s="25" t="s">
        <v>103</v>
      </c>
      <c r="P45" s="32"/>
      <c r="Q45" s="33" t="s">
        <v>33</v>
      </c>
      <c r="R45" s="33" t="s">
        <v>33</v>
      </c>
      <c r="S45" s="33" t="s">
        <v>33</v>
      </c>
      <c r="T45" s="41" t="e">
        <f>M45&amp;" ("&amp;X45&amp;"%)"&amp;P45</f>
        <v>#N/A</v>
      </c>
      <c r="U45" s="34" t="str">
        <f t="shared" si="5"/>
        <v>Grèce</v>
      </c>
      <c r="V45" s="27" t="e">
        <v>#N/A</v>
      </c>
      <c r="W45" s="27" t="e">
        <v>#N/A</v>
      </c>
      <c r="X45" s="28" t="e">
        <f>ROUND(V45*100/W45,0)</f>
        <v>#N/A</v>
      </c>
    </row>
    <row r="46" spans="1:24" ht="12.75">
      <c r="A46" s="30">
        <v>28</v>
      </c>
      <c r="B46" s="31" t="s">
        <v>88</v>
      </c>
      <c r="C46" s="31" t="s">
        <v>89</v>
      </c>
      <c r="D46" s="25" t="s">
        <v>103</v>
      </c>
      <c r="E46" s="32"/>
      <c r="F46" s="33">
        <v>2008.0523227500535</v>
      </c>
      <c r="G46" s="33">
        <v>2412.659116077688</v>
      </c>
      <c r="H46" s="33">
        <v>2018.792909824106</v>
      </c>
      <c r="I46" s="34" t="str">
        <f t="shared" si="0"/>
        <v>Turkey</v>
      </c>
      <c r="J46" s="35" t="str">
        <f t="shared" si="1"/>
        <v>Turquie</v>
      </c>
      <c r="L46" s="31">
        <v>39</v>
      </c>
      <c r="M46" s="40" t="s">
        <v>82</v>
      </c>
      <c r="N46" s="40" t="s">
        <v>83</v>
      </c>
      <c r="O46" s="25" t="s">
        <v>103</v>
      </c>
      <c r="P46" s="32">
        <v>1</v>
      </c>
      <c r="Q46" s="33">
        <v>4980.435004513551</v>
      </c>
      <c r="R46" s="33" t="s">
        <v>33</v>
      </c>
      <c r="S46" s="33" t="s">
        <v>33</v>
      </c>
      <c r="T46" s="41" t="str">
        <f aca="true" t="shared" si="7" ref="T46:T54">M46&amp;" ("&amp;X46&amp;"%)"&amp;P46</f>
        <v>Russian Federation (88%)1</v>
      </c>
      <c r="U46" s="34" t="str">
        <f t="shared" si="5"/>
        <v>Fédération de Russie1</v>
      </c>
      <c r="V46" s="27">
        <v>5621203</v>
      </c>
      <c r="W46" s="27">
        <v>6415023</v>
      </c>
      <c r="X46" s="28">
        <f t="shared" si="6"/>
        <v>88</v>
      </c>
    </row>
    <row r="47" spans="1:24" ht="12.75">
      <c r="A47" s="30">
        <v>4</v>
      </c>
      <c r="B47" s="31" t="s">
        <v>92</v>
      </c>
      <c r="C47" s="31" t="s">
        <v>92</v>
      </c>
      <c r="D47" s="25">
        <v>1</v>
      </c>
      <c r="E47" s="32">
        <v>2</v>
      </c>
      <c r="F47" s="33">
        <v>9213.159300178337</v>
      </c>
      <c r="G47" s="33" t="s">
        <v>33</v>
      </c>
      <c r="H47" s="33" t="s">
        <v>33</v>
      </c>
      <c r="I47" s="34" t="str">
        <f t="shared" si="0"/>
        <v>Canada2</v>
      </c>
      <c r="J47" s="35" t="str">
        <f t="shared" si="1"/>
        <v>Canada2</v>
      </c>
      <c r="L47" s="31">
        <v>4</v>
      </c>
      <c r="M47" s="31" t="s">
        <v>92</v>
      </c>
      <c r="N47" s="31" t="s">
        <v>92</v>
      </c>
      <c r="O47" s="25">
        <v>1</v>
      </c>
      <c r="P47" s="32">
        <v>1</v>
      </c>
      <c r="Q47" s="33">
        <v>13974.09385640236</v>
      </c>
      <c r="R47" s="33" t="s">
        <v>33</v>
      </c>
      <c r="S47" s="33" t="s">
        <v>33</v>
      </c>
      <c r="T47" s="41" t="e">
        <f t="shared" si="7"/>
        <v>#VALUE!</v>
      </c>
      <c r="U47" s="34" t="str">
        <f t="shared" si="5"/>
        <v>Canada1</v>
      </c>
      <c r="V47" s="27">
        <v>1437113.94826239</v>
      </c>
      <c r="W47" s="27" t="s">
        <v>33</v>
      </c>
      <c r="X47" s="28" t="e">
        <f t="shared" si="6"/>
        <v>#VALUE!</v>
      </c>
    </row>
    <row r="48" spans="1:24" ht="12.75">
      <c r="A48" s="30">
        <v>10</v>
      </c>
      <c r="B48" s="31" t="s">
        <v>90</v>
      </c>
      <c r="C48" s="31" t="s">
        <v>91</v>
      </c>
      <c r="D48" s="25" t="s">
        <v>103</v>
      </c>
      <c r="E48" s="32"/>
      <c r="F48" s="33" t="s">
        <v>33</v>
      </c>
      <c r="G48" s="33" t="s">
        <v>33</v>
      </c>
      <c r="H48" s="33" t="s">
        <v>33</v>
      </c>
      <c r="I48" s="34" t="str">
        <f t="shared" si="0"/>
        <v>Greece</v>
      </c>
      <c r="J48" s="35" t="str">
        <f t="shared" si="1"/>
        <v>Grèce</v>
      </c>
      <c r="L48" s="31">
        <v>27</v>
      </c>
      <c r="M48" s="31" t="s">
        <v>76</v>
      </c>
      <c r="N48" s="31" t="s">
        <v>77</v>
      </c>
      <c r="O48" s="25" t="s">
        <v>103</v>
      </c>
      <c r="P48" s="32">
        <v>1</v>
      </c>
      <c r="Q48" s="33">
        <v>21893.076356321926</v>
      </c>
      <c r="R48" s="33" t="s">
        <v>33</v>
      </c>
      <c r="S48" s="33" t="s">
        <v>33</v>
      </c>
      <c r="T48" s="41" t="e">
        <f t="shared" si="7"/>
        <v>#VALUE!</v>
      </c>
      <c r="U48" s="34" t="str">
        <f t="shared" si="5"/>
        <v>Suisse1</v>
      </c>
      <c r="V48" s="27">
        <v>209046.750002715</v>
      </c>
      <c r="W48" s="27" t="s">
        <v>33</v>
      </c>
      <c r="X48" s="28" t="e">
        <f t="shared" si="6"/>
        <v>#VALUE!</v>
      </c>
    </row>
    <row r="49" spans="1:24" ht="12.75">
      <c r="A49" s="30"/>
      <c r="B49" s="38" t="s">
        <v>93</v>
      </c>
      <c r="C49" s="38" t="s">
        <v>94</v>
      </c>
      <c r="D49" s="25" t="s">
        <v>103</v>
      </c>
      <c r="E49" s="5"/>
      <c r="F49" s="33" t="s">
        <v>33</v>
      </c>
      <c r="G49" s="33" t="s">
        <v>33</v>
      </c>
      <c r="H49" s="33" t="s">
        <v>33</v>
      </c>
      <c r="I49" s="34" t="str">
        <f t="shared" si="0"/>
        <v>China</v>
      </c>
      <c r="J49" s="35" t="str">
        <f t="shared" si="1"/>
        <v>Chine</v>
      </c>
      <c r="L49" s="31">
        <v>35</v>
      </c>
      <c r="M49" s="40" t="s">
        <v>86</v>
      </c>
      <c r="N49" s="40" t="s">
        <v>87</v>
      </c>
      <c r="O49" s="25" t="s">
        <v>103</v>
      </c>
      <c r="P49" s="32">
        <v>1</v>
      </c>
      <c r="Q49" s="33">
        <v>13136.851965293554</v>
      </c>
      <c r="R49" s="33" t="s">
        <v>33</v>
      </c>
      <c r="S49" s="33" t="s">
        <v>33</v>
      </c>
      <c r="T49" s="41" t="str">
        <f t="shared" si="7"/>
        <v>Brazil (100%)1</v>
      </c>
      <c r="U49" s="34" t="str">
        <f t="shared" si="5"/>
        <v>Brésil1</v>
      </c>
      <c r="V49" s="27">
        <v>1606607</v>
      </c>
      <c r="W49" s="27">
        <v>1606607</v>
      </c>
      <c r="X49" s="28">
        <f t="shared" si="6"/>
        <v>100</v>
      </c>
    </row>
    <row r="50" spans="1:24" ht="12.75">
      <c r="A50" s="30"/>
      <c r="B50" s="38" t="s">
        <v>95</v>
      </c>
      <c r="C50" s="38" t="s">
        <v>96</v>
      </c>
      <c r="D50" s="25" t="s">
        <v>103</v>
      </c>
      <c r="E50" s="5"/>
      <c r="F50" s="33" t="s">
        <v>33</v>
      </c>
      <c r="G50" s="33" t="s">
        <v>33</v>
      </c>
      <c r="H50" s="33" t="s">
        <v>33</v>
      </c>
      <c r="I50" s="34" t="str">
        <f t="shared" si="0"/>
        <v>India</v>
      </c>
      <c r="J50" s="35" t="str">
        <f t="shared" si="1"/>
        <v>Inde</v>
      </c>
      <c r="L50" s="42"/>
      <c r="M50" s="38" t="s">
        <v>93</v>
      </c>
      <c r="N50" s="38" t="s">
        <v>94</v>
      </c>
      <c r="O50" s="25" t="s">
        <v>103</v>
      </c>
      <c r="P50" s="32"/>
      <c r="Q50" s="33" t="s">
        <v>33</v>
      </c>
      <c r="R50" s="33" t="s">
        <v>33</v>
      </c>
      <c r="S50" s="33" t="s">
        <v>33</v>
      </c>
      <c r="T50" s="41" t="e">
        <f t="shared" si="7"/>
        <v>#N/A</v>
      </c>
      <c r="U50" s="34" t="str">
        <f t="shared" si="5"/>
        <v>Chine</v>
      </c>
      <c r="V50" s="27" t="e">
        <v>#N/A</v>
      </c>
      <c r="W50" s="27" t="e">
        <v>#N/A</v>
      </c>
      <c r="X50" s="28" t="e">
        <f t="shared" si="6"/>
        <v>#N/A</v>
      </c>
    </row>
    <row r="51" spans="1:24" ht="12.75">
      <c r="A51" s="30"/>
      <c r="B51" s="38" t="s">
        <v>80</v>
      </c>
      <c r="C51" s="38" t="s">
        <v>97</v>
      </c>
      <c r="D51" s="25" t="s">
        <v>103</v>
      </c>
      <c r="E51" s="5"/>
      <c r="F51" s="33" t="s">
        <v>33</v>
      </c>
      <c r="G51" s="33" t="s">
        <v>33</v>
      </c>
      <c r="H51" s="33" t="s">
        <v>33</v>
      </c>
      <c r="I51" s="34" t="str">
        <f t="shared" si="0"/>
        <v>Indonesia</v>
      </c>
      <c r="J51" s="35" t="str">
        <f t="shared" si="1"/>
        <v>Indonésie</v>
      </c>
      <c r="L51" s="42"/>
      <c r="M51" s="38" t="s">
        <v>95</v>
      </c>
      <c r="N51" s="38" t="s">
        <v>96</v>
      </c>
      <c r="O51" s="25" t="s">
        <v>103</v>
      </c>
      <c r="Q51" s="33" t="s">
        <v>33</v>
      </c>
      <c r="R51" s="33" t="s">
        <v>33</v>
      </c>
      <c r="S51" s="33" t="s">
        <v>33</v>
      </c>
      <c r="T51" s="41" t="e">
        <f t="shared" si="7"/>
        <v>#N/A</v>
      </c>
      <c r="U51" s="34" t="str">
        <f t="shared" si="5"/>
        <v>Inde</v>
      </c>
      <c r="V51" s="27" t="e">
        <v>#N/A</v>
      </c>
      <c r="W51" s="27" t="e">
        <v>#N/A</v>
      </c>
      <c r="X51" s="28" t="e">
        <f t="shared" si="6"/>
        <v>#N/A</v>
      </c>
    </row>
    <row r="52" spans="1:24" ht="12.75">
      <c r="A52" s="30"/>
      <c r="B52" s="38" t="s">
        <v>98</v>
      </c>
      <c r="C52" s="38" t="s">
        <v>99</v>
      </c>
      <c r="D52" s="25" t="s">
        <v>103</v>
      </c>
      <c r="E52" s="5"/>
      <c r="F52" s="33" t="s">
        <v>33</v>
      </c>
      <c r="G52" s="33" t="s">
        <v>33</v>
      </c>
      <c r="H52" s="33" t="s">
        <v>33</v>
      </c>
      <c r="I52" s="34" t="str">
        <f t="shared" si="0"/>
        <v>Saudi Arabia</v>
      </c>
      <c r="J52" s="35" t="str">
        <f t="shared" si="1"/>
        <v>Arabie saoudite</v>
      </c>
      <c r="L52" s="42"/>
      <c r="M52" s="38" t="s">
        <v>80</v>
      </c>
      <c r="N52" s="38" t="s">
        <v>97</v>
      </c>
      <c r="O52" s="25" t="s">
        <v>103</v>
      </c>
      <c r="Q52" s="33" t="s">
        <v>33</v>
      </c>
      <c r="R52" s="33" t="s">
        <v>33</v>
      </c>
      <c r="S52" s="33" t="s">
        <v>33</v>
      </c>
      <c r="T52" s="41" t="str">
        <f t="shared" si="7"/>
        <v>Indonesia (38%)</v>
      </c>
      <c r="U52" s="34" t="str">
        <f t="shared" si="5"/>
        <v>Indonésie</v>
      </c>
      <c r="V52" s="27">
        <v>2055383</v>
      </c>
      <c r="W52" s="27">
        <v>5364301</v>
      </c>
      <c r="X52" s="28">
        <f t="shared" si="6"/>
        <v>38</v>
      </c>
    </row>
    <row r="53" spans="1:24" ht="13.5" thickBot="1">
      <c r="A53" s="43"/>
      <c r="B53" s="44" t="s">
        <v>100</v>
      </c>
      <c r="C53" s="44" t="s">
        <v>101</v>
      </c>
      <c r="D53" s="45" t="s">
        <v>103</v>
      </c>
      <c r="E53" s="46"/>
      <c r="F53" s="47" t="s">
        <v>33</v>
      </c>
      <c r="G53" s="47" t="s">
        <v>33</v>
      </c>
      <c r="H53" s="47" t="s">
        <v>33</v>
      </c>
      <c r="I53" s="48" t="str">
        <f t="shared" si="0"/>
        <v>South Africa</v>
      </c>
      <c r="J53" s="49" t="str">
        <f t="shared" si="1"/>
        <v>Afrique du Sud</v>
      </c>
      <c r="L53" s="42"/>
      <c r="M53" s="38" t="s">
        <v>98</v>
      </c>
      <c r="N53" s="38" t="s">
        <v>99</v>
      </c>
      <c r="O53" s="25" t="s">
        <v>103</v>
      </c>
      <c r="Q53" s="33">
        <v>0</v>
      </c>
      <c r="R53" s="33" t="s">
        <v>33</v>
      </c>
      <c r="S53" s="33" t="s">
        <v>33</v>
      </c>
      <c r="T53" s="41" t="e">
        <f t="shared" si="7"/>
        <v>#N/A</v>
      </c>
      <c r="U53" s="34" t="str">
        <f t="shared" si="5"/>
        <v>Arabie saoudite</v>
      </c>
      <c r="V53" s="27" t="e">
        <v>#N/A</v>
      </c>
      <c r="W53" s="27" t="e">
        <v>#N/A</v>
      </c>
      <c r="X53" s="28" t="e">
        <f t="shared" si="6"/>
        <v>#N/A</v>
      </c>
    </row>
    <row r="54" spans="12:24" ht="13.5" thickTop="1">
      <c r="L54" s="42"/>
      <c r="M54" s="38" t="s">
        <v>100</v>
      </c>
      <c r="N54" s="38" t="s">
        <v>101</v>
      </c>
      <c r="O54" s="25" t="s">
        <v>103</v>
      </c>
      <c r="Q54" s="33" t="s">
        <v>33</v>
      </c>
      <c r="R54" s="33" t="s">
        <v>33</v>
      </c>
      <c r="S54" s="33" t="s">
        <v>33</v>
      </c>
      <c r="T54" s="41" t="e">
        <f t="shared" si="7"/>
        <v>#N/A</v>
      </c>
      <c r="U54" s="34" t="str">
        <f t="shared" si="5"/>
        <v>Afrique du Sud</v>
      </c>
      <c r="V54" s="27" t="e">
        <v>#N/A</v>
      </c>
      <c r="W54" s="27" t="e">
        <v>#N/A</v>
      </c>
      <c r="X54" s="28" t="e">
        <f t="shared" si="6"/>
        <v>#N/A</v>
      </c>
    </row>
    <row r="55" spans="1:24" ht="12.75">
      <c r="A55" s="50" t="s">
        <v>102</v>
      </c>
      <c r="L55" s="42"/>
      <c r="M55" s="38" t="s">
        <v>72</v>
      </c>
      <c r="N55" s="38" t="s">
        <v>73</v>
      </c>
      <c r="O55" s="25" t="s">
        <v>103</v>
      </c>
      <c r="P55" s="32"/>
      <c r="Q55" s="33">
        <v>4679.982354982213</v>
      </c>
      <c r="R55" s="33" t="s">
        <v>33</v>
      </c>
      <c r="S55" s="33" t="s">
        <v>33</v>
      </c>
      <c r="T55" s="41" t="e">
        <f>M55&amp;" ("&amp;X55&amp;"%)"&amp;P55</f>
        <v>#VALUE!</v>
      </c>
      <c r="U55" s="34" t="str">
        <f>CONCATENATE($N55,$P55)</f>
        <v>Argentine</v>
      </c>
      <c r="V55" s="27" t="s">
        <v>33</v>
      </c>
      <c r="W55" s="27" t="s">
        <v>33</v>
      </c>
      <c r="X55" s="28" t="e">
        <f t="shared" si="6"/>
        <v>#VALUE!</v>
      </c>
    </row>
    <row r="56" spans="1:10" ht="78" customHeight="1">
      <c r="A56" s="56" t="s">
        <v>108</v>
      </c>
      <c r="B56" s="56"/>
      <c r="C56" s="56"/>
      <c r="D56" s="56"/>
      <c r="E56" s="56"/>
      <c r="F56" s="56"/>
      <c r="G56" s="56"/>
      <c r="H56" s="56"/>
      <c r="I56" s="56"/>
      <c r="J56" s="56"/>
    </row>
  </sheetData>
  <sheetProtection/>
  <mergeCells count="5">
    <mergeCell ref="F9:H9"/>
    <mergeCell ref="Q9:S9"/>
    <mergeCell ref="A56:J56"/>
    <mergeCell ref="F7:H7"/>
    <mergeCell ref="Q7:S7"/>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51" customFormat="1" ht="12.75">
      <c r="A1" s="52" t="s">
        <v>109</v>
      </c>
    </row>
    <row r="2" spans="1:2" s="51" customFormat="1" ht="12.75">
      <c r="A2" s="51" t="s">
        <v>110</v>
      </c>
      <c r="B2" s="51" t="s">
        <v>0</v>
      </c>
    </row>
    <row r="3" s="51" customFormat="1" ht="12.75">
      <c r="A3" s="51" t="s">
        <v>111</v>
      </c>
    </row>
    <row r="4" s="51" customFormat="1" ht="12.75">
      <c r="A4" s="51" t="s">
        <v>112</v>
      </c>
    </row>
    <row r="5" s="51"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2013-07-12T15:26:24Z</dcterms:created>
  <dcterms:modified xsi:type="dcterms:W3CDTF">2013-07-19T12:18:20Z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