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4540" windowHeight="12210" activeTab="3"/>
  </bookViews>
  <sheets>
    <sheet name="Fig-SS4-E" sheetId="1" r:id="rId1"/>
    <sheet name="data-SS2.1&amp;3" sheetId="2" r:id="rId2"/>
    <sheet name="data-SS2.2" sheetId="3" r:id="rId3"/>
    <sheet name="Sheet2" sheetId="4" r:id="rId4"/>
  </sheets>
  <externalReferences>
    <externalReference r:id="rId7"/>
    <externalReference r:id="rId8"/>
  </externalReferences>
  <definedNames>
    <definedName name="_1__123Graph_A_CURRENT" hidden="1">'[2]A11'!#REF!</definedName>
    <definedName name="_10__123Graph_A_CURRENT_8" hidden="1">'[2]A11'!#REF!</definedName>
    <definedName name="_11__123Graph_A_CURRENT_9" hidden="1">'[2]A11'!#REF!</definedName>
    <definedName name="_12__123Graph_B_CURRENT" hidden="1">'[2]A11'!#REF!</definedName>
    <definedName name="_13__123Graph_B_CURRENT_1" hidden="1">'[2]A11'!#REF!</definedName>
    <definedName name="_14__123Graph_B_CURRENT_10" hidden="1">'[2]A11'!#REF!</definedName>
    <definedName name="_15__123Graph_B_CURRENT_2" hidden="1">'[2]A11'!#REF!</definedName>
    <definedName name="_16__123Graph_B_CURRENT_3" hidden="1">'[2]A11'!#REF!</definedName>
    <definedName name="_17__123Graph_B_CURRENT_4" hidden="1">'[2]A11'!#REF!</definedName>
    <definedName name="_18__123Graph_B_CURRENT_5" hidden="1">'[2]A11'!#REF!</definedName>
    <definedName name="_19__123Graph_B_CURRENT_6" hidden="1">'[2]A11'!#REF!</definedName>
    <definedName name="_2__123Graph_A_CURRENT_1" hidden="1">'[2]A11'!#REF!</definedName>
    <definedName name="_20__123Graph_B_CURRENT_7" hidden="1">'[2]A11'!#REF!</definedName>
    <definedName name="_21__123Graph_B_CURRENT_8" hidden="1">'[2]A11'!#REF!</definedName>
    <definedName name="_22__123Graph_B_CURRENT_9" hidden="1">'[2]A11'!#REF!</definedName>
    <definedName name="_23__123Graph_C_CURRENT" hidden="1">'[2]A11'!#REF!</definedName>
    <definedName name="_24__123Graph_C_CURRENT_1" hidden="1">'[2]A11'!#REF!</definedName>
    <definedName name="_25__123Graph_C_CURRENT_10" hidden="1">'[2]A11'!#REF!</definedName>
    <definedName name="_26__123Graph_C_CURRENT_2" hidden="1">'[2]A11'!#REF!</definedName>
    <definedName name="_27__123Graph_C_CURRENT_3" hidden="1">'[2]A11'!#REF!</definedName>
    <definedName name="_28__123Graph_C_CURRENT_4" hidden="1">'[2]A11'!#REF!</definedName>
    <definedName name="_29__123Graph_C_CURRENT_5" hidden="1">'[2]A11'!#REF!</definedName>
    <definedName name="_3__123Graph_A_CURRENT_10" hidden="1">'[2]A11'!#REF!</definedName>
    <definedName name="_30__123Graph_C_CURRENT_6" hidden="1">'[2]A11'!#REF!</definedName>
    <definedName name="_31__123Graph_C_CURRENT_7" hidden="1">'[2]A11'!#REF!</definedName>
    <definedName name="_32__123Graph_C_CURRENT_8" hidden="1">'[2]A11'!#REF!</definedName>
    <definedName name="_33__123Graph_C_CURRENT_9" hidden="1">'[2]A11'!#REF!</definedName>
    <definedName name="_34__123Graph_D_CURRENT" hidden="1">'[2]A11'!#REF!</definedName>
    <definedName name="_35__123Graph_D_CURRENT_1" hidden="1">'[2]A11'!#REF!</definedName>
    <definedName name="_36__123Graph_D_CURRENT_10" hidden="1">'[2]A11'!#REF!</definedName>
    <definedName name="_37__123Graph_D_CURRENT_2" hidden="1">'[2]A11'!#REF!</definedName>
    <definedName name="_38__123Graph_D_CURRENT_3" hidden="1">'[2]A11'!#REF!</definedName>
    <definedName name="_39__123Graph_D_CURRENT_4" hidden="1">'[2]A11'!#REF!</definedName>
    <definedName name="_4__123Graph_A_CURRENT_2" hidden="1">'[2]A11'!#REF!</definedName>
    <definedName name="_40__123Graph_D_CURRENT_5" hidden="1">'[2]A11'!#REF!</definedName>
    <definedName name="_41__123Graph_D_CURRENT_6" hidden="1">'[2]A11'!#REF!</definedName>
    <definedName name="_42__123Graph_D_CURRENT_7" hidden="1">'[2]A11'!#REF!</definedName>
    <definedName name="_43__123Graph_D_CURRENT_8" hidden="1">'[2]A11'!#REF!</definedName>
    <definedName name="_44__123Graph_D_CURRENT_9" hidden="1">'[2]A11'!#REF!</definedName>
    <definedName name="_45__123Graph_E_CURRENT" hidden="1">'[2]A11'!#REF!</definedName>
    <definedName name="_46__123Graph_E_CURRENT_1" hidden="1">'[2]A11'!#REF!</definedName>
    <definedName name="_47__123Graph_E_CURRENT_10" hidden="1">'[2]A11'!#REF!</definedName>
    <definedName name="_48__123Graph_E_CURRENT_2" hidden="1">'[2]A11'!#REF!</definedName>
    <definedName name="_49__123Graph_E_CURRENT_3" hidden="1">'[2]A11'!#REF!</definedName>
    <definedName name="_5__123Graph_A_CURRENT_3" hidden="1">'[2]A11'!#REF!</definedName>
    <definedName name="_50__123Graph_E_CURRENT_4" hidden="1">'[2]A11'!#REF!</definedName>
    <definedName name="_51__123Graph_E_CURRENT_5" hidden="1">'[2]A11'!#REF!</definedName>
    <definedName name="_52__123Graph_E_CURRENT_6" hidden="1">'[2]A11'!#REF!</definedName>
    <definedName name="_53__123Graph_E_CURRENT_7" hidden="1">'[2]A11'!#REF!</definedName>
    <definedName name="_54__123Graph_E_CURRENT_8" hidden="1">'[2]A11'!#REF!</definedName>
    <definedName name="_55__123Graph_E_CURRENT_9" hidden="1">'[2]A11'!#REF!</definedName>
    <definedName name="_56__123Graph_F_CURRENT" hidden="1">'[2]A11'!#REF!</definedName>
    <definedName name="_57__123Graph_F_CURRENT_1" hidden="1">'[2]A11'!#REF!</definedName>
    <definedName name="_58__123Graph_F_CURRENT_10" hidden="1">'[2]A11'!#REF!</definedName>
    <definedName name="_59__123Graph_F_CURRENT_2" hidden="1">'[2]A11'!#REF!</definedName>
    <definedName name="_6__123Graph_A_CURRENT_4" hidden="1">'[2]A11'!#REF!</definedName>
    <definedName name="_60__123Graph_F_CURRENT_3" hidden="1">'[2]A11'!#REF!</definedName>
    <definedName name="_61__123Graph_F_CURRENT_4" hidden="1">'[2]A11'!#REF!</definedName>
    <definedName name="_62__123Graph_F_CURRENT_5" hidden="1">'[2]A11'!#REF!</definedName>
    <definedName name="_63__123Graph_F_CURRENT_6" hidden="1">'[2]A11'!#REF!</definedName>
    <definedName name="_64__123Graph_F_CURRENT_7" hidden="1">'[2]A11'!#REF!</definedName>
    <definedName name="_65__123Graph_F_CURRENT_8" hidden="1">'[2]A11'!#REF!</definedName>
    <definedName name="_66__123Graph_F_CURRENT_9" hidden="1">'[2]A11'!#REF!</definedName>
    <definedName name="_7__123Graph_A_CURRENT_5" hidden="1">'[2]A11'!#REF!</definedName>
    <definedName name="_8__123Graph_A_CURRENT_6" hidden="1">'[2]A11'!#REF!</definedName>
    <definedName name="_9__123Graph_A_CURRENT_7" hidden="1">'[2]A11'!#REF!</definedName>
  </definedNames>
  <calcPr calcMode="manual" fullCalcOnLoad="1"/>
</workbook>
</file>

<file path=xl/sharedStrings.xml><?xml version="1.0" encoding="utf-8"?>
<sst xmlns="http://schemas.openxmlformats.org/spreadsheetml/2006/main" count="808" uniqueCount="199">
  <si>
    <t>Society at a Glance 2008: OECD Social Indicators - OECD © 2009 - ISBN 9789264049383</t>
  </si>
  <si>
    <t>Version 1 - Last updated: 02-Mar-2009</t>
  </si>
  <si>
    <t>SS4.1. Large differences in students' performance among OECD countries</t>
  </si>
  <si>
    <t>Mean scores on the mathematics, reading and science scales, PISA 2006</t>
  </si>
  <si>
    <t>FIN</t>
  </si>
  <si>
    <t>KOR</t>
  </si>
  <si>
    <t>NLD</t>
  </si>
  <si>
    <t>CHE</t>
  </si>
  <si>
    <t>CAN</t>
  </si>
  <si>
    <t>JPN</t>
  </si>
  <si>
    <t>NZL</t>
  </si>
  <si>
    <t>BEL</t>
  </si>
  <si>
    <t>AUS</t>
  </si>
  <si>
    <t>DNK</t>
  </si>
  <si>
    <t>CZE</t>
  </si>
  <si>
    <t>ISL</t>
  </si>
  <si>
    <t>AUT</t>
  </si>
  <si>
    <t>DEU</t>
  </si>
  <si>
    <t>SWE</t>
  </si>
  <si>
    <t>IRL</t>
  </si>
  <si>
    <t>FRA</t>
  </si>
  <si>
    <t>GBR</t>
  </si>
  <si>
    <t>POL</t>
  </si>
  <si>
    <t>SVK</t>
  </si>
  <si>
    <t>HUN</t>
  </si>
  <si>
    <t>LUX</t>
  </si>
  <si>
    <t>NOR</t>
  </si>
  <si>
    <t>ESP</t>
  </si>
  <si>
    <t>USA</t>
  </si>
  <si>
    <t>PRT</t>
  </si>
  <si>
    <t>ITA</t>
  </si>
  <si>
    <t>GRC</t>
  </si>
  <si>
    <t>TUR</t>
  </si>
  <si>
    <t>MEX</t>
  </si>
  <si>
    <t>Note: Countries are ranked, from top to bottom, in decreasing order of student performance in mathematics.</t>
  </si>
  <si>
    <t>SS4.2. Gender gaps in favour of girls in reading are rising</t>
  </si>
  <si>
    <t>SS4.3. Countries with rising average reading test scores have reductions in test score inequality</t>
  </si>
  <si>
    <t>Changes in gender differences in reading (female less male scores) between 2000 and 2006, points</t>
  </si>
  <si>
    <t>Changes in average reading scores and changes in the coefficient of variation of reading scores</t>
  </si>
  <si>
    <t>OECD-24</t>
  </si>
  <si>
    <t>PISA: OECD Programme for International Students Assessment.</t>
  </si>
  <si>
    <r>
      <t>Source: OECD (2007),</t>
    </r>
    <r>
      <rPr>
        <i/>
        <sz val="10"/>
        <rFont val="Arial"/>
        <family val="2"/>
      </rPr>
      <t xml:space="preserve"> PISA 2006: Science Competencies for Tomorrow's World</t>
    </r>
    <r>
      <rPr>
        <sz val="10"/>
        <rFont val="Arial"/>
        <family val="2"/>
      </rPr>
      <t>, OECD, Paris (</t>
    </r>
    <r>
      <rPr>
        <i/>
        <sz val="10"/>
        <rFont val="Arial"/>
        <family val="2"/>
      </rPr>
      <t>www.pisa.oecd.org</t>
    </r>
    <r>
      <rPr>
        <sz val="10"/>
        <rFont val="Arial"/>
        <family val="2"/>
      </rPr>
      <t>).</t>
    </r>
  </si>
  <si>
    <t xml:space="preserve">SS4.1. Large differences in students' performance among OECD countries  </t>
  </si>
  <si>
    <t xml:space="preserve">Mean scores on the mathematics, reading and science scales in PISA 2006 and 2000 </t>
  </si>
  <si>
    <t>SS4.1. Les écarts de performances scolaires entre pays de l’OCDE sont importants</t>
  </si>
  <si>
    <t>Scores moyens en mathématiques, lecture et sciences, PISA 2006 et 2000</t>
  </si>
  <si>
    <t>SORT (↘)</t>
  </si>
  <si>
    <t>Mathematics scale</t>
  </si>
  <si>
    <t>Reading scale</t>
  </si>
  <si>
    <t>Science scale</t>
  </si>
  <si>
    <t>Échelle des mathématique</t>
  </si>
  <si>
    <t>Échelle de la lecture</t>
  </si>
  <si>
    <t>Échelle des sciences</t>
  </si>
  <si>
    <t>Y</t>
  </si>
  <si>
    <t>X</t>
  </si>
  <si>
    <t>PISA 2006</t>
  </si>
  <si>
    <t>PISA 2000</t>
  </si>
  <si>
    <t>Change (2006-2000) in reading scores</t>
  </si>
  <si>
    <t>Change (2006-2000) in inequality of reading scores</t>
  </si>
  <si>
    <t>Mean score</t>
  </si>
  <si>
    <t>S.D.</t>
  </si>
  <si>
    <t>Coefficient de variation</t>
  </si>
  <si>
    <t>Score moyen</t>
  </si>
  <si>
    <t>Finland</t>
  </si>
  <si>
    <t>Finlande</t>
  </si>
  <si>
    <t>Korea</t>
  </si>
  <si>
    <t>Corée</t>
  </si>
  <si>
    <t>Netherlands</t>
  </si>
  <si>
    <t>..</t>
  </si>
  <si>
    <t>Pays-Bas</t>
  </si>
  <si>
    <t>Switzerland</t>
  </si>
  <si>
    <t>Suisse</t>
  </si>
  <si>
    <t>Canada</t>
  </si>
  <si>
    <t>Japan</t>
  </si>
  <si>
    <t>Japon</t>
  </si>
  <si>
    <t>New Zealand</t>
  </si>
  <si>
    <t>Nouvelle-Zélande</t>
  </si>
  <si>
    <t>Belgium</t>
  </si>
  <si>
    <t>Belgique</t>
  </si>
  <si>
    <t>Australia</t>
  </si>
  <si>
    <t>Australie</t>
  </si>
  <si>
    <t>Denmark</t>
  </si>
  <si>
    <t>Danemark</t>
  </si>
  <si>
    <t>Czech Republic</t>
  </si>
  <si>
    <t>République tchèque</t>
  </si>
  <si>
    <t>Iceland</t>
  </si>
  <si>
    <t>Islande</t>
  </si>
  <si>
    <t>Austria</t>
  </si>
  <si>
    <t>Autriche</t>
  </si>
  <si>
    <t>Germany</t>
  </si>
  <si>
    <t>Allemagne</t>
  </si>
  <si>
    <t>Sweden</t>
  </si>
  <si>
    <t>Suède</t>
  </si>
  <si>
    <t>Ireland</t>
  </si>
  <si>
    <t>Irlande</t>
  </si>
  <si>
    <t>France</t>
  </si>
  <si>
    <t>United Kingdom</t>
  </si>
  <si>
    <t>Royaume-Uni</t>
  </si>
  <si>
    <t>Poland</t>
  </si>
  <si>
    <t>Pologne</t>
  </si>
  <si>
    <t>Slovak Republic</t>
  </si>
  <si>
    <t>République slovaque</t>
  </si>
  <si>
    <t>Hungary</t>
  </si>
  <si>
    <t>Hongrie</t>
  </si>
  <si>
    <t>Luxembourg</t>
  </si>
  <si>
    <t>Norway</t>
  </si>
  <si>
    <t>Norvège</t>
  </si>
  <si>
    <t>Spain</t>
  </si>
  <si>
    <t>Espagne</t>
  </si>
  <si>
    <t>United States</t>
  </si>
  <si>
    <t>États-Unis</t>
  </si>
  <si>
    <t>Portugal</t>
  </si>
  <si>
    <t>Italy</t>
  </si>
  <si>
    <t>Italie</t>
  </si>
  <si>
    <t>Greece</t>
  </si>
  <si>
    <t>Grèce</t>
  </si>
  <si>
    <t>Turkey</t>
  </si>
  <si>
    <t>Turquie</t>
  </si>
  <si>
    <t>Mexico</t>
  </si>
  <si>
    <t>Mexique</t>
  </si>
  <si>
    <t>OECD total</t>
  </si>
  <si>
    <t>Total OCDE</t>
  </si>
  <si>
    <t>OECD-26</t>
  </si>
  <si>
    <t>OECD average</t>
  </si>
  <si>
    <t>Moyenne OCDE</t>
  </si>
  <si>
    <t>min</t>
  </si>
  <si>
    <t>Partners</t>
  </si>
  <si>
    <t>max</t>
  </si>
  <si>
    <t>Argentina</t>
  </si>
  <si>
    <t>Argentine</t>
  </si>
  <si>
    <t>Azerbaijan</t>
  </si>
  <si>
    <t>Brazil</t>
  </si>
  <si>
    <t>Brésil</t>
  </si>
  <si>
    <t>Bulgaria</t>
  </si>
  <si>
    <t>Bulgarie</t>
  </si>
  <si>
    <t>Chile</t>
  </si>
  <si>
    <t>Chili</t>
  </si>
  <si>
    <t>Colombia</t>
  </si>
  <si>
    <t>Colombie</t>
  </si>
  <si>
    <t>Croatia</t>
  </si>
  <si>
    <t>Croatie</t>
  </si>
  <si>
    <t>Estonia</t>
  </si>
  <si>
    <t>Estonie</t>
  </si>
  <si>
    <t>Hong Kong-China</t>
  </si>
  <si>
    <t>Hong Kong-Chine</t>
  </si>
  <si>
    <t>Indonesia</t>
  </si>
  <si>
    <t>Indonesie</t>
  </si>
  <si>
    <t>Israel</t>
  </si>
  <si>
    <t>Jordan</t>
  </si>
  <si>
    <t>Jordanie</t>
  </si>
  <si>
    <t>Kyrgyzstan</t>
  </si>
  <si>
    <t>Latvia</t>
  </si>
  <si>
    <t>Liechtenstein</t>
  </si>
  <si>
    <t>Lithuania</t>
  </si>
  <si>
    <t>Lithuanie</t>
  </si>
  <si>
    <t>Macao-China</t>
  </si>
  <si>
    <t>Macao-Chine</t>
  </si>
  <si>
    <t>Montenegro</t>
  </si>
  <si>
    <t>Qatar</t>
  </si>
  <si>
    <t>Romania</t>
  </si>
  <si>
    <t>Roumanie</t>
  </si>
  <si>
    <t>Russian Federation</t>
  </si>
  <si>
    <t>Russie</t>
  </si>
  <si>
    <t>Serbia</t>
  </si>
  <si>
    <t>Serbie</t>
  </si>
  <si>
    <t>Slovenia</t>
  </si>
  <si>
    <t>Slovénie</t>
  </si>
  <si>
    <t>Chinese Taipei</t>
  </si>
  <si>
    <t>Chine Taipei</t>
  </si>
  <si>
    <t>Thailand</t>
  </si>
  <si>
    <t>Thailande</t>
  </si>
  <si>
    <t>Tunisia</t>
  </si>
  <si>
    <t>Tunisie</t>
  </si>
  <si>
    <t>Uruguay</t>
  </si>
  <si>
    <t>PISA2006-Table 6.2c</t>
  </si>
  <si>
    <t>PISA2006-Table 6.1c</t>
  </si>
  <si>
    <t>PISA2006-Table 2.1c</t>
  </si>
  <si>
    <t>S.D.: Standard deviation.</t>
  </si>
  <si>
    <t>Source: OECD (2007), PISA 2006: Science Competencies for Tomorrow's World , OECD, Paris (www.pisa.oecd.org).</t>
  </si>
  <si>
    <t>SS4.2. Gender inequality in reading is getting larger</t>
  </si>
  <si>
    <t>Trends in reading since PISA 2000 (PISA2006 - Table 6.3a)</t>
  </si>
  <si>
    <t>data chart SS4.2</t>
  </si>
  <si>
    <t>Reading score in PISA 2006</t>
  </si>
  <si>
    <t>Differences in reading performance between</t>
  </si>
  <si>
    <t>PISA 2003 and PISA 2000 (PISA 2003 - PISA 2000)</t>
  </si>
  <si>
    <t>PISA 2006 and PISA 2000 (PISA 2006 - PISA 2000)</t>
  </si>
  <si>
    <t>PISA 2006 and PISA 2003 (PISA 2006 - PISA 2003)</t>
  </si>
  <si>
    <t>Change (2000-2006), female to male gender gap in average performance in reading</t>
  </si>
  <si>
    <t>All students</t>
  </si>
  <si>
    <t>Males</t>
  </si>
  <si>
    <t>Females</t>
  </si>
  <si>
    <t>Gender difference
(M-F)</t>
  </si>
  <si>
    <t>Dif.</t>
  </si>
  <si>
    <t>S.E.</t>
  </si>
  <si>
    <t>OECD</t>
  </si>
  <si>
    <t>m</t>
  </si>
  <si>
    <t xml:space="preserve">   OECD average</t>
  </si>
  <si>
    <t xml:space="preserve">   Moyenne OCDE</t>
  </si>
  <si>
    <t xml:space="preserve">     OECD average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</si>
</sst>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General_)"/>
    <numFmt numFmtId="167" formatCode="\(0\)"/>
    <numFmt numFmtId="168" formatCode="\(0.0\)"/>
    <numFmt numFmtId="169" formatCode="0.0"/>
    <numFmt numFmtId="170" formatCode="0.000"/>
  </numFmts>
  <fonts count="79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2"/>
    </font>
    <font>
      <b/>
      <sz val="8.5"/>
      <color indexed="8"/>
      <name val="MS Sans Serif"/>
      <family val="2"/>
    </font>
    <font>
      <sz val="8"/>
      <name val="Courier"/>
      <family val="3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Times New Roman"/>
      <family val="1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i/>
      <sz val="10"/>
      <color indexed="36"/>
      <name val="Arial"/>
      <family val="2"/>
    </font>
    <font>
      <i/>
      <sz val="8"/>
      <name val="Arial"/>
      <family val="2"/>
    </font>
    <font>
      <sz val="8.25"/>
      <color indexed="8"/>
      <name val="Arial"/>
      <family val="2"/>
    </font>
    <font>
      <sz val="7"/>
      <color indexed="8"/>
      <name val="Arial"/>
      <family val="2"/>
    </font>
    <font>
      <sz val="9.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i/>
      <sz val="10"/>
      <color rgb="FF7030A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 style="thin">
        <color indexed="55"/>
      </right>
      <top style="thin"/>
      <bottom style="thin"/>
    </border>
    <border>
      <left style="thin">
        <color indexed="55"/>
      </left>
      <right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>
        <color indexed="55"/>
      </right>
      <top/>
      <bottom style="medium"/>
    </border>
    <border>
      <left style="thin">
        <color indexed="55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121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21" fillId="27" borderId="1">
      <alignment/>
      <protection/>
    </xf>
    <xf numFmtId="0" fontId="24" fillId="28" borderId="2">
      <alignment horizontal="right" vertical="top" wrapText="1"/>
      <protection/>
    </xf>
    <xf numFmtId="0" fontId="61" fillId="29" borderId="3" applyNumberFormat="0" applyAlignment="0" applyProtection="0"/>
    <xf numFmtId="0" fontId="21" fillId="0" borderId="4">
      <alignment/>
      <protection/>
    </xf>
    <xf numFmtId="0" fontId="62" fillId="30" borderId="5" applyNumberFormat="0" applyAlignment="0" applyProtection="0"/>
    <xf numFmtId="0" fontId="25" fillId="31" borderId="0">
      <alignment horizontal="center"/>
      <protection/>
    </xf>
    <xf numFmtId="0" fontId="26" fillId="31" borderId="0">
      <alignment horizontal="center" vertical="center"/>
      <protection/>
    </xf>
    <xf numFmtId="0" fontId="0" fillId="32" borderId="0">
      <alignment horizontal="center" wrapText="1"/>
      <protection/>
    </xf>
    <xf numFmtId="0" fontId="27" fillId="31" borderId="0">
      <alignment horizontal="center"/>
      <protection/>
    </xf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3" fontId="28" fillId="0" borderId="0">
      <alignment horizontal="right"/>
      <protection/>
    </xf>
    <xf numFmtId="164" fontId="28" fillId="0" borderId="0">
      <alignment horizontal="right" vertical="top"/>
      <protection/>
    </xf>
    <xf numFmtId="165" fontId="28" fillId="0" borderId="0">
      <alignment horizontal="right" vertical="top"/>
      <protection/>
    </xf>
    <xf numFmtId="3" fontId="28" fillId="0" borderId="0">
      <alignment horizontal="right"/>
      <protection/>
    </xf>
    <xf numFmtId="164" fontId="28" fillId="0" borderId="0">
      <alignment horizontal="right" vertical="top"/>
      <protection/>
    </xf>
    <xf numFmtId="0" fontId="29" fillId="0" borderId="0">
      <alignment/>
      <protection locked="0"/>
    </xf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29" fillId="0" borderId="0">
      <alignment/>
      <protection locked="0"/>
    </xf>
    <xf numFmtId="0" fontId="30" fillId="33" borderId="1" applyBorder="0">
      <alignment/>
      <protection locked="0"/>
    </xf>
    <xf numFmtId="0" fontId="29" fillId="0" borderId="0">
      <alignment/>
      <protection locked="0"/>
    </xf>
    <xf numFmtId="0" fontId="31" fillId="33" borderId="1">
      <alignment/>
      <protection locked="0"/>
    </xf>
    <xf numFmtId="0" fontId="0" fillId="33" borderId="4">
      <alignment/>
      <protection/>
    </xf>
    <xf numFmtId="0" fontId="0" fillId="31" borderId="0">
      <alignment/>
      <protection/>
    </xf>
    <xf numFmtId="0" fontId="63" fillId="0" borderId="0" applyNumberFormat="0" applyFill="0" applyBorder="0" applyAlignment="0" applyProtection="0"/>
    <xf numFmtId="0" fontId="29" fillId="0" borderId="0">
      <alignment/>
      <protection locked="0"/>
    </xf>
    <xf numFmtId="0" fontId="32" fillId="31" borderId="4">
      <alignment horizontal="left"/>
      <protection/>
    </xf>
    <xf numFmtId="0" fontId="1" fillId="31" borderId="0">
      <alignment horizontal="left"/>
      <protection/>
    </xf>
    <xf numFmtId="0" fontId="64" fillId="34" borderId="0" applyNumberFormat="0" applyBorder="0" applyAlignment="0" applyProtection="0"/>
    <xf numFmtId="0" fontId="24" fillId="35" borderId="0">
      <alignment horizontal="right" vertical="top" textRotation="90" wrapText="1"/>
      <protection/>
    </xf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36" borderId="3" applyNumberFormat="0" applyAlignment="0" applyProtection="0"/>
    <xf numFmtId="0" fontId="20" fillId="32" borderId="0">
      <alignment horizontal="center"/>
      <protection/>
    </xf>
    <xf numFmtId="0" fontId="0" fillId="31" borderId="4">
      <alignment horizontal="centerContinuous" wrapText="1"/>
      <protection/>
    </xf>
    <xf numFmtId="0" fontId="34" fillId="37" borderId="0">
      <alignment horizontal="center" wrapText="1"/>
      <protection/>
    </xf>
    <xf numFmtId="0" fontId="21" fillId="31" borderId="9">
      <alignment wrapText="1"/>
      <protection/>
    </xf>
    <xf numFmtId="0" fontId="21" fillId="31" borderId="10">
      <alignment/>
      <protection/>
    </xf>
    <xf numFmtId="0" fontId="21" fillId="31" borderId="11">
      <alignment/>
      <protection/>
    </xf>
    <xf numFmtId="0" fontId="21" fillId="31" borderId="12">
      <alignment horizontal="center" wrapText="1"/>
      <protection/>
    </xf>
    <xf numFmtId="0" fontId="69" fillId="0" borderId="13" applyNumberFormat="0" applyFill="0" applyAlignment="0" applyProtection="0"/>
    <xf numFmtId="0" fontId="0" fillId="0" borderId="0" applyFont="0" applyFill="0" applyBorder="0" applyAlignment="0" applyProtection="0"/>
    <xf numFmtId="0" fontId="7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" fontId="28" fillId="0" borderId="0">
      <alignment vertical="top"/>
      <protection/>
    </xf>
    <xf numFmtId="1" fontId="28" fillId="0" borderId="0">
      <alignment vertical="top"/>
      <protection/>
    </xf>
    <xf numFmtId="0" fontId="35" fillId="0" borderId="0">
      <alignment/>
      <protection/>
    </xf>
    <xf numFmtId="0" fontId="0" fillId="33" borderId="0">
      <alignment/>
      <protection/>
    </xf>
    <xf numFmtId="1" fontId="28" fillId="0" borderId="0">
      <alignment horizontal="right" vertical="top"/>
      <protection/>
    </xf>
    <xf numFmtId="166" fontId="28" fillId="0" borderId="0">
      <alignment horizontal="right" vertical="top"/>
      <protection/>
    </xf>
    <xf numFmtId="0" fontId="58" fillId="39" borderId="14" applyNumberFormat="0" applyFont="0" applyAlignment="0" applyProtection="0"/>
    <xf numFmtId="0" fontId="71" fillId="29" borderId="15" applyNumberFormat="0" applyAlignment="0" applyProtection="0"/>
    <xf numFmtId="9" fontId="58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31" borderId="4">
      <alignment/>
      <protection/>
    </xf>
    <xf numFmtId="0" fontId="26" fillId="31" borderId="0">
      <alignment horizontal="right"/>
      <protection/>
    </xf>
    <xf numFmtId="0" fontId="36" fillId="37" borderId="0">
      <alignment horizontal="center"/>
      <protection/>
    </xf>
    <xf numFmtId="0" fontId="37" fillId="35" borderId="4">
      <alignment horizontal="left" vertical="top" wrapText="1"/>
      <protection/>
    </xf>
    <xf numFmtId="0" fontId="38" fillId="35" borderId="16">
      <alignment horizontal="left" vertical="top" wrapText="1"/>
      <protection/>
    </xf>
    <xf numFmtId="0" fontId="37" fillId="35" borderId="17">
      <alignment horizontal="left" vertical="top" wrapText="1"/>
      <protection/>
    </xf>
    <xf numFmtId="0" fontId="37" fillId="35" borderId="16">
      <alignment horizontal="left" vertical="top"/>
      <protection/>
    </xf>
    <xf numFmtId="166" fontId="39" fillId="0" borderId="0" applyNumberFormat="0" applyBorder="0" applyAlignment="0">
      <protection/>
    </xf>
    <xf numFmtId="166" fontId="39" fillId="0" borderId="0" applyNumberFormat="0" applyBorder="0" applyAlignment="0">
      <protection/>
    </xf>
    <xf numFmtId="37" fontId="40" fillId="0" borderId="0">
      <alignment/>
      <protection/>
    </xf>
    <xf numFmtId="0" fontId="41" fillId="0" borderId="18">
      <alignment/>
      <protection/>
    </xf>
    <xf numFmtId="0" fontId="42" fillId="0" borderId="0">
      <alignment/>
      <protection/>
    </xf>
    <xf numFmtId="0" fontId="25" fillId="31" borderId="0">
      <alignment horizontal="center"/>
      <protection/>
    </xf>
    <xf numFmtId="0" fontId="72" fillId="0" borderId="0" applyNumberFormat="0" applyFill="0" applyBorder="0" applyAlignment="0" applyProtection="0"/>
    <xf numFmtId="0" fontId="43" fillId="31" borderId="0">
      <alignment/>
      <protection/>
    </xf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1" fontId="28" fillId="0" borderId="0">
      <alignment vertical="top" wrapText="1"/>
      <protection/>
    </xf>
    <xf numFmtId="0" fontId="0" fillId="0" borderId="0">
      <alignment/>
      <protection/>
    </xf>
  </cellStyleXfs>
  <cellXfs count="240">
    <xf numFmtId="0" fontId="0" fillId="0" borderId="0" xfId="0" applyAlignment="1">
      <alignment/>
    </xf>
    <xf numFmtId="0" fontId="18" fillId="0" borderId="0" xfId="75" applyAlignment="1" applyProtection="1">
      <alignment horizont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31" borderId="0" xfId="0" applyFont="1" applyFill="1" applyAlignment="1">
      <alignment horizontal="center"/>
    </xf>
    <xf numFmtId="0" fontId="19" fillId="31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75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2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1" fontId="16" fillId="0" borderId="25" xfId="0" applyNumberFormat="1" applyFont="1" applyFill="1" applyBorder="1" applyAlignment="1">
      <alignment horizontal="center"/>
    </xf>
    <xf numFmtId="167" fontId="1" fillId="0" borderId="26" xfId="0" applyNumberFormat="1" applyFont="1" applyFill="1" applyBorder="1" applyAlignment="1">
      <alignment horizontal="center"/>
    </xf>
    <xf numFmtId="168" fontId="1" fillId="0" borderId="24" xfId="0" applyNumberFormat="1" applyFont="1" applyFill="1" applyBorder="1" applyAlignment="1">
      <alignment horizontal="center"/>
    </xf>
    <xf numFmtId="169" fontId="0" fillId="0" borderId="27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left"/>
    </xf>
    <xf numFmtId="169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" fontId="16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 horizontal="center"/>
    </xf>
    <xf numFmtId="167" fontId="0" fillId="0" borderId="23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2" fontId="75" fillId="0" borderId="0" xfId="0" applyNumberFormat="1" applyFont="1" applyAlignment="1">
      <alignment horizontal="center"/>
    </xf>
    <xf numFmtId="169" fontId="1" fillId="0" borderId="24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68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169" fontId="0" fillId="0" borderId="0" xfId="0" applyNumberFormat="1" applyFont="1" applyFill="1" applyBorder="1" applyAlignment="1">
      <alignment horizontal="center" wrapText="1"/>
    </xf>
    <xf numFmtId="170" fontId="0" fillId="0" borderId="0" xfId="0" applyNumberFormat="1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" fontId="0" fillId="0" borderId="0" xfId="94" applyNumberFormat="1" applyFont="1" applyFill="1" applyBorder="1" applyAlignment="1" applyProtection="1">
      <alignment horizontal="right"/>
      <protection locked="0"/>
    </xf>
    <xf numFmtId="167" fontId="0" fillId="0" borderId="0" xfId="94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Font="1" applyAlignment="1">
      <alignment/>
    </xf>
    <xf numFmtId="0" fontId="20" fillId="0" borderId="11" xfId="0" applyFont="1" applyBorder="1" applyAlignment="1">
      <alignment/>
    </xf>
    <xf numFmtId="167" fontId="0" fillId="0" borderId="11" xfId="0" applyNumberFormat="1" applyFont="1" applyFill="1" applyBorder="1" applyAlignment="1">
      <alignment/>
    </xf>
    <xf numFmtId="167" fontId="0" fillId="0" borderId="11" xfId="0" applyNumberFormat="1" applyFont="1" applyBorder="1" applyAlignment="1">
      <alignment/>
    </xf>
    <xf numFmtId="0" fontId="18" fillId="0" borderId="0" xfId="75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95" applyFont="1" applyFill="1" applyAlignment="1">
      <alignment horizontal="left"/>
      <protection/>
    </xf>
    <xf numFmtId="0" fontId="0" fillId="0" borderId="0" xfId="95" applyFont="1" applyFill="1" applyAlignment="1">
      <alignment horizontal="center"/>
      <protection/>
    </xf>
    <xf numFmtId="1" fontId="0" fillId="0" borderId="0" xfId="88" applyNumberFormat="1" applyFont="1">
      <alignment/>
      <protection/>
    </xf>
    <xf numFmtId="0" fontId="0" fillId="0" borderId="0" xfId="88" applyFont="1">
      <alignment/>
      <protection/>
    </xf>
    <xf numFmtId="0" fontId="0" fillId="0" borderId="0" xfId="0" applyAlignment="1">
      <alignment/>
    </xf>
    <xf numFmtId="0" fontId="44" fillId="0" borderId="0" xfId="88" applyFont="1">
      <alignment/>
      <protection/>
    </xf>
    <xf numFmtId="0" fontId="44" fillId="0" borderId="0" xfId="88" applyFont="1" applyAlignment="1">
      <alignment horizontal="right"/>
      <protection/>
    </xf>
    <xf numFmtId="0" fontId="45" fillId="0" borderId="0" xfId="88" applyFont="1">
      <alignment/>
      <protection/>
    </xf>
    <xf numFmtId="0" fontId="44" fillId="0" borderId="0" xfId="95" applyFont="1" applyFill="1" applyAlignment="1">
      <alignment horizontal="left"/>
      <protection/>
    </xf>
    <xf numFmtId="0" fontId="44" fillId="0" borderId="0" xfId="95" applyFont="1" applyFill="1" applyAlignment="1">
      <alignment horizontal="center"/>
      <protection/>
    </xf>
    <xf numFmtId="0" fontId="23" fillId="0" borderId="0" xfId="95" applyFont="1" applyFill="1" applyAlignment="1">
      <alignment horizontal="left"/>
      <protection/>
    </xf>
    <xf numFmtId="0" fontId="23" fillId="0" borderId="0" xfId="95" applyFont="1" applyFill="1" applyAlignment="1">
      <alignment horizontal="center"/>
      <protection/>
    </xf>
    <xf numFmtId="0" fontId="23" fillId="0" borderId="0" xfId="88" applyFont="1">
      <alignment/>
      <protection/>
    </xf>
    <xf numFmtId="0" fontId="0" fillId="0" borderId="0" xfId="88" applyFont="1" applyAlignment="1">
      <alignment vertical="center"/>
      <protection/>
    </xf>
    <xf numFmtId="0" fontId="0" fillId="0" borderId="0" xfId="88" applyFont="1" applyAlignment="1">
      <alignment horizontal="right" vertical="center"/>
      <protection/>
    </xf>
    <xf numFmtId="0" fontId="20" fillId="40" borderId="28" xfId="95" applyFont="1" applyFill="1" applyBorder="1" applyAlignment="1">
      <alignment horizontal="center" vertical="top"/>
      <protection/>
    </xf>
    <xf numFmtId="0" fontId="20" fillId="40" borderId="29" xfId="95" applyFont="1" applyFill="1" applyBorder="1" applyAlignment="1">
      <alignment horizontal="center" wrapText="1"/>
      <protection/>
    </xf>
    <xf numFmtId="0" fontId="20" fillId="27" borderId="30" xfId="88" applyFont="1" applyFill="1" applyBorder="1" applyAlignment="1">
      <alignment horizontal="center" vertical="center"/>
      <protection/>
    </xf>
    <xf numFmtId="0" fontId="20" fillId="27" borderId="31" xfId="88" applyFont="1" applyFill="1" applyBorder="1" applyAlignment="1">
      <alignment horizontal="center" vertical="center"/>
      <protection/>
    </xf>
    <xf numFmtId="0" fontId="20" fillId="27" borderId="32" xfId="88" applyFont="1" applyFill="1" applyBorder="1" applyAlignment="1">
      <alignment horizontal="center" vertical="center"/>
      <protection/>
    </xf>
    <xf numFmtId="0" fontId="20" fillId="0" borderId="11" xfId="88" applyFont="1" applyBorder="1">
      <alignment/>
      <protection/>
    </xf>
    <xf numFmtId="0" fontId="20" fillId="40" borderId="33" xfId="95" applyFont="1" applyFill="1" applyBorder="1" applyAlignment="1">
      <alignment horizontal="center" vertical="top"/>
      <protection/>
    </xf>
    <xf numFmtId="0" fontId="20" fillId="40" borderId="10" xfId="95" applyFont="1" applyFill="1" applyBorder="1" applyAlignment="1">
      <alignment horizontal="center" wrapText="1"/>
      <protection/>
    </xf>
    <xf numFmtId="0" fontId="20" fillId="27" borderId="16" xfId="88" applyFont="1" applyFill="1" applyBorder="1" applyAlignment="1">
      <alignment horizontal="center"/>
      <protection/>
    </xf>
    <xf numFmtId="0" fontId="20" fillId="27" borderId="9" xfId="88" applyFont="1" applyFill="1" applyBorder="1" applyAlignment="1">
      <alignment horizontal="center"/>
      <protection/>
    </xf>
    <xf numFmtId="0" fontId="20" fillId="27" borderId="34" xfId="88" applyFont="1" applyFill="1" applyBorder="1" applyAlignment="1">
      <alignment horizontal="center"/>
      <protection/>
    </xf>
    <xf numFmtId="0" fontId="20" fillId="0" borderId="0" xfId="88" applyFont="1">
      <alignment/>
      <protection/>
    </xf>
    <xf numFmtId="0" fontId="45" fillId="0" borderId="0" xfId="88" applyFont="1" applyAlignment="1">
      <alignment horizontal="center" vertical="top" wrapText="1"/>
      <protection/>
    </xf>
    <xf numFmtId="0" fontId="20" fillId="27" borderId="35" xfId="88" applyFont="1" applyFill="1" applyBorder="1" applyAlignment="1">
      <alignment horizontal="center"/>
      <protection/>
    </xf>
    <xf numFmtId="0" fontId="20" fillId="27" borderId="36" xfId="88" applyFont="1" applyFill="1" applyBorder="1" applyAlignment="1">
      <alignment horizontal="center"/>
      <protection/>
    </xf>
    <xf numFmtId="0" fontId="20" fillId="27" borderId="11" xfId="88" applyFont="1" applyFill="1" applyBorder="1" applyAlignment="1">
      <alignment horizontal="center" wrapText="1"/>
      <protection/>
    </xf>
    <xf numFmtId="0" fontId="20" fillId="27" borderId="11" xfId="88" applyFont="1" applyFill="1" applyBorder="1" applyAlignment="1">
      <alignment horizontal="center"/>
      <protection/>
    </xf>
    <xf numFmtId="0" fontId="20" fillId="27" borderId="20" xfId="88" applyFont="1" applyFill="1" applyBorder="1" applyAlignment="1">
      <alignment horizontal="center"/>
      <protection/>
    </xf>
    <xf numFmtId="0" fontId="20" fillId="27" borderId="37" xfId="88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20" fillId="40" borderId="38" xfId="95" applyFont="1" applyFill="1" applyBorder="1" applyAlignment="1">
      <alignment horizontal="center" vertical="top"/>
      <protection/>
    </xf>
    <xf numFmtId="0" fontId="20" fillId="40" borderId="12" xfId="95" applyFont="1" applyFill="1" applyBorder="1" applyAlignment="1">
      <alignment horizontal="center" wrapText="1"/>
      <protection/>
    </xf>
    <xf numFmtId="1" fontId="0" fillId="27" borderId="16" xfId="88" applyNumberFormat="1" applyFont="1" applyFill="1" applyBorder="1" applyAlignment="1">
      <alignment horizontal="right"/>
      <protection/>
    </xf>
    <xf numFmtId="0" fontId="0" fillId="27" borderId="35" xfId="88" applyFont="1" applyFill="1" applyBorder="1" applyAlignment="1">
      <alignment horizontal="right"/>
      <protection/>
    </xf>
    <xf numFmtId="1" fontId="0" fillId="27" borderId="36" xfId="88" applyNumberFormat="1" applyFont="1" applyFill="1" applyBorder="1" applyAlignment="1">
      <alignment horizontal="right"/>
      <protection/>
    </xf>
    <xf numFmtId="0" fontId="0" fillId="27" borderId="36" xfId="88" applyFont="1" applyFill="1" applyBorder="1" applyAlignment="1">
      <alignment horizontal="right"/>
      <protection/>
    </xf>
    <xf numFmtId="0" fontId="0" fillId="27" borderId="9" xfId="88" applyFont="1" applyFill="1" applyBorder="1" applyAlignment="1">
      <alignment horizontal="right"/>
      <protection/>
    </xf>
    <xf numFmtId="0" fontId="0" fillId="27" borderId="16" xfId="88" applyFont="1" applyFill="1" applyBorder="1" applyAlignment="1">
      <alignment horizontal="right"/>
      <protection/>
    </xf>
    <xf numFmtId="0" fontId="0" fillId="27" borderId="9" xfId="88" applyFont="1" applyFill="1" applyBorder="1" applyAlignment="1">
      <alignment horizontal="center"/>
      <protection/>
    </xf>
    <xf numFmtId="0" fontId="0" fillId="27" borderId="34" xfId="88" applyFont="1" applyFill="1" applyBorder="1" applyAlignment="1">
      <alignment horizontal="right"/>
      <protection/>
    </xf>
    <xf numFmtId="0" fontId="20" fillId="0" borderId="39" xfId="88" applyFont="1" applyFill="1" applyBorder="1" applyAlignment="1">
      <alignment horizontal="left"/>
      <protection/>
    </xf>
    <xf numFmtId="1" fontId="0" fillId="0" borderId="23" xfId="88" applyNumberFormat="1" applyFont="1" applyFill="1" applyBorder="1" applyAlignment="1">
      <alignment horizontal="center"/>
      <protection/>
    </xf>
    <xf numFmtId="1" fontId="0" fillId="0" borderId="25" xfId="88" applyNumberFormat="1" applyFont="1" applyBorder="1">
      <alignment/>
      <protection/>
    </xf>
    <xf numFmtId="168" fontId="0" fillId="0" borderId="40" xfId="88" applyNumberFormat="1" applyFont="1" applyBorder="1">
      <alignment/>
      <protection/>
    </xf>
    <xf numFmtId="1" fontId="0" fillId="0" borderId="41" xfId="88" applyNumberFormat="1" applyFont="1" applyBorder="1">
      <alignment/>
      <protection/>
    </xf>
    <xf numFmtId="1" fontId="0" fillId="0" borderId="0" xfId="88" applyNumberFormat="1" applyFont="1" applyFill="1" applyBorder="1">
      <alignment/>
      <protection/>
    </xf>
    <xf numFmtId="168" fontId="0" fillId="0" borderId="0" xfId="88" applyNumberFormat="1" applyFont="1" applyFill="1" applyBorder="1">
      <alignment/>
      <protection/>
    </xf>
    <xf numFmtId="1" fontId="20" fillId="0" borderId="23" xfId="88" applyNumberFormat="1" applyFont="1" applyBorder="1">
      <alignment/>
      <protection/>
    </xf>
    <xf numFmtId="1" fontId="20" fillId="0" borderId="41" xfId="88" applyNumberFormat="1" applyFont="1" applyBorder="1">
      <alignment/>
      <protection/>
    </xf>
    <xf numFmtId="1" fontId="46" fillId="0" borderId="0" xfId="88" applyNumberFormat="1" applyFont="1" applyFill="1" applyBorder="1" applyAlignment="1">
      <alignment horizontal="center"/>
      <protection/>
    </xf>
    <xf numFmtId="168" fontId="0" fillId="0" borderId="42" xfId="88" applyNumberFormat="1" applyFont="1" applyFill="1" applyBorder="1">
      <alignment/>
      <protection/>
    </xf>
    <xf numFmtId="168" fontId="47" fillId="0" borderId="0" xfId="0" applyNumberFormat="1" applyFont="1" applyFill="1" applyBorder="1" applyAlignment="1">
      <alignment horizontal="left"/>
    </xf>
    <xf numFmtId="168" fontId="47" fillId="0" borderId="0" xfId="0" applyNumberFormat="1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0" fillId="0" borderId="39" xfId="88" applyFont="1" applyBorder="1">
      <alignment/>
      <protection/>
    </xf>
    <xf numFmtId="1" fontId="0" fillId="0" borderId="23" xfId="88" applyNumberFormat="1" applyFont="1" applyBorder="1">
      <alignment/>
      <protection/>
    </xf>
    <xf numFmtId="1" fontId="76" fillId="0" borderId="0" xfId="88" applyNumberFormat="1" applyFont="1" applyFill="1" applyBorder="1" applyAlignment="1">
      <alignment horizontal="center"/>
      <protection/>
    </xf>
    <xf numFmtId="1" fontId="46" fillId="0" borderId="41" xfId="88" applyNumberFormat="1" applyFont="1" applyBorder="1">
      <alignment/>
      <protection/>
    </xf>
    <xf numFmtId="1" fontId="46" fillId="0" borderId="0" xfId="88" applyNumberFormat="1" applyFont="1" applyFill="1" applyBorder="1">
      <alignment/>
      <protection/>
    </xf>
    <xf numFmtId="1" fontId="46" fillId="0" borderId="23" xfId="88" applyNumberFormat="1" applyFont="1" applyBorder="1">
      <alignment/>
      <protection/>
    </xf>
    <xf numFmtId="1" fontId="77" fillId="0" borderId="0" xfId="88" applyNumberFormat="1" applyFont="1" applyFill="1" applyBorder="1" applyAlignment="1">
      <alignment horizontal="center"/>
      <protection/>
    </xf>
    <xf numFmtId="1" fontId="20" fillId="0" borderId="0" xfId="88" applyNumberFormat="1" applyFont="1" applyFill="1" applyBorder="1">
      <alignment/>
      <protection/>
    </xf>
    <xf numFmtId="1" fontId="78" fillId="0" borderId="0" xfId="88" applyNumberFormat="1" applyFont="1" applyFill="1" applyBorder="1" applyAlignment="1">
      <alignment horizontal="center"/>
      <protection/>
    </xf>
    <xf numFmtId="1" fontId="0" fillId="0" borderId="23" xfId="88" applyNumberFormat="1" applyFont="1" applyBorder="1" applyAlignment="1">
      <alignment horizontal="right"/>
      <protection/>
    </xf>
    <xf numFmtId="168" fontId="0" fillId="0" borderId="40" xfId="88" applyNumberFormat="1" applyFont="1" applyBorder="1" applyAlignment="1">
      <alignment horizontal="right"/>
      <protection/>
    </xf>
    <xf numFmtId="1" fontId="0" fillId="0" borderId="41" xfId="88" applyNumberFormat="1" applyFont="1" applyBorder="1" applyAlignment="1">
      <alignment horizontal="right"/>
      <protection/>
    </xf>
    <xf numFmtId="1" fontId="0" fillId="0" borderId="0" xfId="88" applyNumberFormat="1" applyFont="1" applyFill="1" applyBorder="1" applyAlignment="1">
      <alignment horizontal="right"/>
      <protection/>
    </xf>
    <xf numFmtId="168" fontId="0" fillId="0" borderId="0" xfId="88" applyNumberFormat="1" applyFont="1" applyFill="1" applyBorder="1" applyAlignment="1">
      <alignment horizontal="right"/>
      <protection/>
    </xf>
    <xf numFmtId="168" fontId="0" fillId="0" borderId="0" xfId="88" applyNumberFormat="1" applyFont="1" applyBorder="1" applyAlignment="1">
      <alignment horizontal="right"/>
      <protection/>
    </xf>
    <xf numFmtId="168" fontId="0" fillId="0" borderId="42" xfId="88" applyNumberFormat="1" applyFont="1" applyFill="1" applyBorder="1" applyAlignment="1">
      <alignment horizontal="right"/>
      <protection/>
    </xf>
    <xf numFmtId="0" fontId="0" fillId="0" borderId="39" xfId="88" applyFont="1" applyFill="1" applyBorder="1" applyAlignment="1">
      <alignment horizontal="left"/>
      <protection/>
    </xf>
    <xf numFmtId="1" fontId="0" fillId="0" borderId="0" xfId="88" applyNumberFormat="1" applyFont="1" applyBorder="1">
      <alignment/>
      <protection/>
    </xf>
    <xf numFmtId="168" fontId="0" fillId="0" borderId="0" xfId="88" applyNumberFormat="1" applyFont="1" applyBorder="1">
      <alignment/>
      <protection/>
    </xf>
    <xf numFmtId="1" fontId="0" fillId="0" borderId="23" xfId="88" applyNumberFormat="1" applyFont="1" applyFill="1" applyBorder="1">
      <alignment/>
      <protection/>
    </xf>
    <xf numFmtId="1" fontId="76" fillId="0" borderId="0" xfId="88" applyNumberFormat="1" applyFont="1" applyBorder="1" applyAlignment="1">
      <alignment horizontal="center"/>
      <protection/>
    </xf>
    <xf numFmtId="168" fontId="0" fillId="0" borderId="42" xfId="88" applyNumberFormat="1" applyFont="1" applyBorder="1">
      <alignment/>
      <protection/>
    </xf>
    <xf numFmtId="1" fontId="0" fillId="0" borderId="10" xfId="88" applyNumberFormat="1" applyFont="1" applyFill="1" applyBorder="1" applyAlignment="1">
      <alignment horizontal="center"/>
      <protection/>
    </xf>
    <xf numFmtId="1" fontId="0" fillId="0" borderId="0" xfId="88" applyNumberFormat="1" applyFont="1" applyBorder="1" applyAlignment="1">
      <alignment horizontal="center"/>
      <protection/>
    </xf>
    <xf numFmtId="1" fontId="45" fillId="0" borderId="0" xfId="0" applyNumberFormat="1" applyFont="1" applyAlignment="1">
      <alignment horizontal="center"/>
    </xf>
    <xf numFmtId="1" fontId="0" fillId="0" borderId="0" xfId="88" applyNumberFormat="1" applyFont="1" applyFill="1" applyBorder="1" applyAlignment="1">
      <alignment horizontal="center"/>
      <protection/>
    </xf>
    <xf numFmtId="0" fontId="0" fillId="0" borderId="33" xfId="88" applyFont="1" applyBorder="1">
      <alignment/>
      <protection/>
    </xf>
    <xf numFmtId="1" fontId="20" fillId="0" borderId="0" xfId="88" applyNumberFormat="1" applyFont="1" applyFill="1" applyBorder="1" applyAlignment="1">
      <alignment horizontal="center"/>
      <protection/>
    </xf>
    <xf numFmtId="0" fontId="45" fillId="0" borderId="0" xfId="88" applyFont="1" applyBorder="1" applyAlignment="1">
      <alignment horizontal="right"/>
      <protection/>
    </xf>
    <xf numFmtId="0" fontId="45" fillId="0" borderId="0" xfId="88" applyFont="1" applyBorder="1">
      <alignment/>
      <protection/>
    </xf>
    <xf numFmtId="1" fontId="45" fillId="0" borderId="0" xfId="88" applyNumberFormat="1" applyFont="1" applyBorder="1" applyAlignment="1">
      <alignment horizontal="center"/>
      <protection/>
    </xf>
    <xf numFmtId="0" fontId="0" fillId="0" borderId="0" xfId="88" applyFont="1" applyBorder="1">
      <alignment/>
      <protection/>
    </xf>
    <xf numFmtId="0" fontId="0" fillId="0" borderId="43" xfId="88" applyFont="1" applyBorder="1">
      <alignment/>
      <protection/>
    </xf>
    <xf numFmtId="1" fontId="0" fillId="0" borderId="44" xfId="88" applyNumberFormat="1" applyFont="1" applyFill="1" applyBorder="1" applyAlignment="1">
      <alignment horizontal="center"/>
      <protection/>
    </xf>
    <xf numFmtId="1" fontId="0" fillId="0" borderId="44" xfId="88" applyNumberFormat="1" applyFont="1" applyBorder="1" applyAlignment="1">
      <alignment horizontal="right"/>
      <protection/>
    </xf>
    <xf numFmtId="168" fontId="0" fillId="0" borderId="45" xfId="88" applyNumberFormat="1" applyFont="1" applyBorder="1" applyAlignment="1">
      <alignment horizontal="right"/>
      <protection/>
    </xf>
    <xf numFmtId="1" fontId="0" fillId="0" borderId="46" xfId="88" applyNumberFormat="1" applyFont="1" applyBorder="1" applyAlignment="1">
      <alignment horizontal="right"/>
      <protection/>
    </xf>
    <xf numFmtId="1" fontId="0" fillId="0" borderId="47" xfId="88" applyNumberFormat="1" applyFont="1" applyFill="1" applyBorder="1" applyAlignment="1">
      <alignment horizontal="right"/>
      <protection/>
    </xf>
    <xf numFmtId="168" fontId="0" fillId="0" borderId="47" xfId="88" applyNumberFormat="1" applyFont="1" applyFill="1" applyBorder="1" applyAlignment="1">
      <alignment horizontal="right"/>
      <protection/>
    </xf>
    <xf numFmtId="1" fontId="0" fillId="0" borderId="47" xfId="88" applyNumberFormat="1" applyFont="1" applyFill="1" applyBorder="1" applyAlignment="1">
      <alignment horizontal="center"/>
      <protection/>
    </xf>
    <xf numFmtId="1" fontId="20" fillId="0" borderId="44" xfId="88" applyNumberFormat="1" applyFont="1" applyBorder="1">
      <alignment/>
      <protection/>
    </xf>
    <xf numFmtId="168" fontId="0" fillId="0" borderId="47" xfId="88" applyNumberFormat="1" applyFont="1" applyFill="1" applyBorder="1">
      <alignment/>
      <protection/>
    </xf>
    <xf numFmtId="1" fontId="20" fillId="0" borderId="46" xfId="88" applyNumberFormat="1" applyFont="1" applyBorder="1">
      <alignment/>
      <protection/>
    </xf>
    <xf numFmtId="168" fontId="0" fillId="0" borderId="45" xfId="88" applyNumberFormat="1" applyFont="1" applyBorder="1">
      <alignment/>
      <protection/>
    </xf>
    <xf numFmtId="1" fontId="0" fillId="0" borderId="47" xfId="88" applyNumberFormat="1" applyFont="1" applyFill="1" applyBorder="1">
      <alignment/>
      <protection/>
    </xf>
    <xf numFmtId="168" fontId="0" fillId="0" borderId="48" xfId="88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1" fillId="0" borderId="0" xfId="88" applyFont="1" applyAlignment="1">
      <alignment horizontal="left"/>
      <protection/>
    </xf>
    <xf numFmtId="0" fontId="52" fillId="0" borderId="0" xfId="88" applyFont="1" applyAlignment="1">
      <alignment horizontal="center"/>
      <protection/>
    </xf>
    <xf numFmtId="0" fontId="45" fillId="0" borderId="0" xfId="88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88" applyFont="1" applyFill="1" applyBorder="1" applyAlignment="1">
      <alignment horizontal="left"/>
      <protection/>
    </xf>
    <xf numFmtId="0" fontId="0" fillId="0" borderId="0" xfId="88" applyFont="1" applyFill="1" applyBorder="1" applyAlignment="1">
      <alignment horizontal="center"/>
      <protection/>
    </xf>
    <xf numFmtId="169" fontId="0" fillId="0" borderId="0" xfId="88" applyNumberFormat="1" applyFont="1">
      <alignment/>
      <protection/>
    </xf>
    <xf numFmtId="2" fontId="0" fillId="0" borderId="0" xfId="88" applyNumberFormat="1" applyFont="1">
      <alignment/>
      <protection/>
    </xf>
    <xf numFmtId="2" fontId="0" fillId="0" borderId="0" xfId="88" applyNumberFormat="1" applyFont="1" applyAlignment="1">
      <alignment horizontal="right"/>
      <protection/>
    </xf>
    <xf numFmtId="2" fontId="0" fillId="0" borderId="0" xfId="95" applyNumberFormat="1" applyFont="1" applyFill="1" applyAlignment="1">
      <alignment horizontal="left"/>
      <protection/>
    </xf>
    <xf numFmtId="2" fontId="0" fillId="0" borderId="0" xfId="95" applyNumberFormat="1" applyFont="1" applyFill="1" applyAlignment="1">
      <alignment horizont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blue" xfId="41"/>
    <cellStyle name="Calculation" xfId="42"/>
    <cellStyle name="cell" xfId="43"/>
    <cellStyle name="Check Cell" xfId="44"/>
    <cellStyle name="Col&amp;RowHeadings" xfId="45"/>
    <cellStyle name="ColCodes" xfId="46"/>
    <cellStyle name="ColTitles" xfId="47"/>
    <cellStyle name="column" xfId="48"/>
    <cellStyle name="Comma" xfId="49"/>
    <cellStyle name="Comma [0]" xfId="50"/>
    <cellStyle name="Comma(0)" xfId="51"/>
    <cellStyle name="comma(1)" xfId="52"/>
    <cellStyle name="Comma(3)" xfId="53"/>
    <cellStyle name="Comma[0]" xfId="54"/>
    <cellStyle name="Comma[1]" xfId="55"/>
    <cellStyle name="Comma0" xfId="56"/>
    <cellStyle name="Currency" xfId="57"/>
    <cellStyle name="Currency [0]" xfId="58"/>
    <cellStyle name="Currency0" xfId="59"/>
    <cellStyle name="DataEntryCells" xfId="60"/>
    <cellStyle name="Date" xfId="61"/>
    <cellStyle name="ErrRpt_DataEntryCells" xfId="62"/>
    <cellStyle name="ErrRpt-DataEntryCells" xfId="63"/>
    <cellStyle name="ErrRpt-GreyBackground" xfId="64"/>
    <cellStyle name="Explanatory Text" xfId="65"/>
    <cellStyle name="Fixed" xfId="66"/>
    <cellStyle name="formula" xfId="67"/>
    <cellStyle name="gap" xfId="68"/>
    <cellStyle name="Good" xfId="69"/>
    <cellStyle name="GreyBackground" xfId="70"/>
    <cellStyle name="Heading 1" xfId="71"/>
    <cellStyle name="Heading 2" xfId="72"/>
    <cellStyle name="Heading 3" xfId="73"/>
    <cellStyle name="Heading 4" xfId="74"/>
    <cellStyle name="Hyperlink" xfId="75"/>
    <cellStyle name="Hyperlink 2" xfId="76"/>
    <cellStyle name="Input" xfId="77"/>
    <cellStyle name="ISC" xfId="78"/>
    <cellStyle name="isced" xfId="79"/>
    <cellStyle name="ISCED Titles" xfId="80"/>
    <cellStyle name="level1a" xfId="81"/>
    <cellStyle name="level2" xfId="82"/>
    <cellStyle name="level2a" xfId="83"/>
    <cellStyle name="level3" xfId="84"/>
    <cellStyle name="Linked Cell" xfId="85"/>
    <cellStyle name="Migliaia (0)_conti99" xfId="86"/>
    <cellStyle name="Neutral" xfId="87"/>
    <cellStyle name="Normal 2" xfId="88"/>
    <cellStyle name="Normal 2 2" xfId="89"/>
    <cellStyle name="Normal 2_AUG_TabChap2" xfId="90"/>
    <cellStyle name="Normal 3" xfId="91"/>
    <cellStyle name="Normal 4" xfId="92"/>
    <cellStyle name="Normal 5" xfId="93"/>
    <cellStyle name="Normal_Change and Relationship" xfId="94"/>
    <cellStyle name="Normal_PISAPartIIStudents_Filled 2" xfId="95"/>
    <cellStyle name="Normal-droit" xfId="96"/>
    <cellStyle name="Normal-droite" xfId="97"/>
    <cellStyle name="Note" xfId="98"/>
    <cellStyle name="Output" xfId="99"/>
    <cellStyle name="Percent" xfId="100"/>
    <cellStyle name="Prozent_SubCatperStud" xfId="101"/>
    <cellStyle name="row" xfId="102"/>
    <cellStyle name="RowCodes" xfId="103"/>
    <cellStyle name="Row-Col Headings" xfId="104"/>
    <cellStyle name="RowTitles" xfId="105"/>
    <cellStyle name="RowTitles1-Detail" xfId="106"/>
    <cellStyle name="RowTitles-Col2" xfId="107"/>
    <cellStyle name="RowTitles-Detail" xfId="108"/>
    <cellStyle name="Snorm" xfId="109"/>
    <cellStyle name="socxn" xfId="110"/>
    <cellStyle name="Standard_Info" xfId="111"/>
    <cellStyle name="Table No." xfId="112"/>
    <cellStyle name="Table Title" xfId="113"/>
    <cellStyle name="temp" xfId="114"/>
    <cellStyle name="Title" xfId="115"/>
    <cellStyle name="title1" xfId="116"/>
    <cellStyle name="Total" xfId="117"/>
    <cellStyle name="Warning Text" xfId="118"/>
    <cellStyle name="Wrapped" xfId="119"/>
    <cellStyle name="標準_SOCX_JPN97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Mathematics</a:t>
            </a:r>
          </a:p>
        </c:rich>
      </c:tx>
      <c:layout>
        <c:manualLayout>
          <c:xMode val="factor"/>
          <c:yMode val="factor"/>
          <c:x val="-0.012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5625"/>
          <c:w val="0.945"/>
          <c:h val="0.925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0"/>
              <c:pt idx="0">
                <c:v>548.358395099193</c:v>
              </c:pt>
              <c:pt idx="1">
                <c:v>547.45847869132</c:v>
              </c:pt>
              <c:pt idx="2">
                <c:v>530.654046305865</c:v>
              </c:pt>
              <c:pt idx="3">
                <c:v>529.656147047858</c:v>
              </c:pt>
              <c:pt idx="4">
                <c:v>527.007178886688</c:v>
              </c:pt>
              <c:pt idx="5">
                <c:v>523.102514943</c:v>
              </c:pt>
              <c:pt idx="6">
                <c:v>521.988848810814</c:v>
              </c:pt>
              <c:pt idx="7">
                <c:v>520.348972592357</c:v>
              </c:pt>
              <c:pt idx="8">
                <c:v>519.907748659007</c:v>
              </c:pt>
              <c:pt idx="9">
                <c:v>513.02595000311</c:v>
              </c:pt>
              <c:pt idx="10">
                <c:v>509.859359147687</c:v>
              </c:pt>
              <c:pt idx="11">
                <c:v>505.544828410484</c:v>
              </c:pt>
              <c:pt idx="12">
                <c:v>505.483598459863</c:v>
              </c:pt>
              <c:pt idx="13">
                <c:v>503.790858681686</c:v>
              </c:pt>
              <c:pt idx="14">
                <c:v>502.356398784186</c:v>
              </c:pt>
              <c:pt idx="15">
                <c:v>501.471771448555</c:v>
              </c:pt>
              <c:pt idx="16">
                <c:v>495.538332644515</c:v>
              </c:pt>
              <c:pt idx="17">
                <c:v>495.444158833462</c:v>
              </c:pt>
              <c:pt idx="18">
                <c:v>495.428497326879</c:v>
              </c:pt>
              <c:pt idx="19">
                <c:v>492.106237695083</c:v>
              </c:pt>
              <c:pt idx="20">
                <c:v>490.937383376753</c:v>
              </c:pt>
              <c:pt idx="21">
                <c:v>490.00184061422</c:v>
              </c:pt>
              <c:pt idx="22">
                <c:v>489.846353500994</c:v>
              </c:pt>
              <c:pt idx="23">
                <c:v>479.957507442949</c:v>
              </c:pt>
              <c:pt idx="24">
                <c:v>474.352157500162</c:v>
              </c:pt>
              <c:pt idx="25">
                <c:v>466.160985842381</c:v>
              </c:pt>
              <c:pt idx="26">
                <c:v>461.6887207488</c:v>
              </c:pt>
              <c:pt idx="27">
                <c:v>459.201986745002</c:v>
              </c:pt>
              <c:pt idx="28">
                <c:v>423.941190139335</c:v>
              </c:pt>
              <c:pt idx="29">
                <c:v>405.654640128628</c:v>
              </c:pt>
            </c:numLit>
          </c:val>
        </c:ser>
        <c:gapWidth val="80"/>
        <c:axId val="56992325"/>
        <c:axId val="43168878"/>
      </c:barChart>
      <c:catAx>
        <c:axId val="569923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168878"/>
        <c:crossesAt val="500"/>
        <c:auto val="1"/>
        <c:lblOffset val="100"/>
        <c:tickLblSkip val="1"/>
        <c:noMultiLvlLbl val="0"/>
      </c:catAx>
      <c:valAx>
        <c:axId val="43168878"/>
        <c:scaling>
          <c:orientation val="minMax"/>
          <c:max val="600"/>
          <c:min val="400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2325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Reading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4425"/>
          <c:w val="0.9795"/>
          <c:h val="0.9365"/>
        </c:manualLayout>
      </c:layout>
      <c:barChart>
        <c:barDir val="bar"/>
        <c:grouping val="clustered"/>
        <c:varyColors val="0"/>
        <c:ser>
          <c:idx val="1"/>
          <c:order val="0"/>
          <c:tx>
            <c:v>PISA 2006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0"/>
              <c:pt idx="0">
                <c:v>546.868281359491</c:v>
              </c:pt>
              <c:pt idx="1">
                <c:v>556.021910226254</c:v>
              </c:pt>
              <c:pt idx="2">
                <c:v>506.74697063491</c:v>
              </c:pt>
              <c:pt idx="3">
                <c:v>499.277783471816</c:v>
              </c:pt>
              <c:pt idx="4">
                <c:v>527.01129533033</c:v>
              </c:pt>
              <c:pt idx="5">
                <c:v>497.957068674967</c:v>
              </c:pt>
              <c:pt idx="6">
                <c:v>521.032644667055</c:v>
              </c:pt>
              <c:pt idx="7">
                <c:v>500.900594724678</c:v>
              </c:pt>
              <c:pt idx="8">
                <c:v>512.893291356557</c:v>
              </c:pt>
              <c:pt idx="9">
                <c:v>494.482980693314</c:v>
              </c:pt>
              <c:pt idx="10">
                <c:v>482.715162095089</c:v>
              </c:pt>
              <c:pt idx="11">
                <c:v>484.44527152967</c:v>
              </c:pt>
              <c:pt idx="12">
                <c:v>490.193977266589</c:v>
              </c:pt>
              <c:pt idx="13">
                <c:v>494.944417879441</c:v>
              </c:pt>
              <c:pt idx="14">
                <c:v>507.312880076813</c:v>
              </c:pt>
              <c:pt idx="15">
                <c:v>517.313238144047</c:v>
              </c:pt>
              <c:pt idx="16">
                <c:v>487.706247187242</c:v>
              </c:pt>
              <c:pt idx="17">
                <c:v>495.083509651635</c:v>
              </c:pt>
              <c:pt idx="18">
                <c:v>507.639526884825</c:v>
              </c:pt>
              <c:pt idx="19">
                <c:v>466.349768580048</c:v>
              </c:pt>
              <c:pt idx="20">
                <c:v>482.374517349591</c:v>
              </c:pt>
              <c:pt idx="21">
                <c:v>479.366541238475</c:v>
              </c:pt>
              <c:pt idx="22">
                <c:v>484.292562732562</c:v>
              </c:pt>
              <c:pt idx="23">
                <c:v>460.830112097119</c:v>
              </c:pt>
              <c:pt idx="24">
                <c:v>0</c:v>
              </c:pt>
              <c:pt idx="25">
                <c:v>472.304304814666</c:v>
              </c:pt>
              <c:pt idx="26">
                <c:v>468.523108602033</c:v>
              </c:pt>
              <c:pt idx="27">
                <c:v>459.711184455055</c:v>
              </c:pt>
              <c:pt idx="28">
                <c:v>447.141132707023</c:v>
              </c:pt>
              <c:pt idx="29">
                <c:v>410.496454635583</c:v>
              </c:pt>
            </c:numLit>
          </c:val>
        </c:ser>
        <c:gapWidth val="80"/>
        <c:axId val="52975583"/>
        <c:axId val="7018200"/>
      </c:barChart>
      <c:catAx>
        <c:axId val="529755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018200"/>
        <c:crossesAt val="500"/>
        <c:auto val="1"/>
        <c:lblOffset val="100"/>
        <c:tickLblSkip val="1"/>
        <c:noMultiLvlLbl val="0"/>
      </c:catAx>
      <c:valAx>
        <c:axId val="7018200"/>
        <c:scaling>
          <c:orientation val="minMax"/>
          <c:max val="600"/>
          <c:min val="400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5583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Science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5825"/>
          <c:w val="0.94475"/>
          <c:h val="0.9225"/>
        </c:manualLayout>
      </c:layout>
      <c:barChart>
        <c:barDir val="bar"/>
        <c:grouping val="clustered"/>
        <c:varyColors val="0"/>
        <c:ser>
          <c:idx val="1"/>
          <c:order val="0"/>
          <c:tx>
            <c:v>PISA 2006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0"/>
              <c:pt idx="0">
                <c:v>563.32283387828</c:v>
              </c:pt>
              <c:pt idx="1">
                <c:v>522.148140754486</c:v>
              </c:pt>
              <c:pt idx="2">
                <c:v>524.861505727814</c:v>
              </c:pt>
              <c:pt idx="3">
                <c:v>511.523909770542</c:v>
              </c:pt>
              <c:pt idx="4">
                <c:v>534.469777292383</c:v>
              </c:pt>
              <c:pt idx="5">
                <c:v>531.388508788485</c:v>
              </c:pt>
              <c:pt idx="6">
                <c:v>530.384360780158</c:v>
              </c:pt>
              <c:pt idx="7">
                <c:v>510.363483623215</c:v>
              </c:pt>
              <c:pt idx="8">
                <c:v>526.879588557918</c:v>
              </c:pt>
              <c:pt idx="9">
                <c:v>495.894309967212</c:v>
              </c:pt>
              <c:pt idx="10">
                <c:v>512.860746074762</c:v>
              </c:pt>
              <c:pt idx="11">
                <c:v>490.793774071948</c:v>
              </c:pt>
              <c:pt idx="12">
                <c:v>510.837154134711</c:v>
              </c:pt>
              <c:pt idx="13">
                <c:v>515.64913003029</c:v>
              </c:pt>
              <c:pt idx="14">
                <c:v>503.334005841912</c:v>
              </c:pt>
              <c:pt idx="15">
                <c:v>508.328930032244</c:v>
              </c:pt>
              <c:pt idx="16">
                <c:v>495.219838638056</c:v>
              </c:pt>
              <c:pt idx="17">
                <c:v>514.773547839566</c:v>
              </c:pt>
              <c:pt idx="18">
                <c:v>497.806502146554</c:v>
              </c:pt>
              <c:pt idx="19">
                <c:v>488.433398223006</c:v>
              </c:pt>
              <c:pt idx="20">
                <c:v>503.931728715803</c:v>
              </c:pt>
              <c:pt idx="21">
                <c:v>486.324362604493</c:v>
              </c:pt>
              <c:pt idx="22">
                <c:v>486.527957167049</c:v>
              </c:pt>
              <c:pt idx="23">
                <c:v>488.424522403293</c:v>
              </c:pt>
              <c:pt idx="24">
                <c:v>488.906836775351</c:v>
              </c:pt>
              <c:pt idx="25">
                <c:v>474.305889180987</c:v>
              </c:pt>
              <c:pt idx="26">
                <c:v>475.39722060224</c:v>
              </c:pt>
              <c:pt idx="27">
                <c:v>473.377963907888</c:v>
              </c:pt>
              <c:pt idx="28">
                <c:v>423.832745073964</c:v>
              </c:pt>
              <c:pt idx="29">
                <c:v>409.651951838013</c:v>
              </c:pt>
            </c:numLit>
          </c:val>
        </c:ser>
        <c:gapWidth val="80"/>
        <c:axId val="63163801"/>
        <c:axId val="31603298"/>
      </c:barChart>
      <c:catAx>
        <c:axId val="631638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603298"/>
        <c:crossesAt val="500"/>
        <c:auto val="1"/>
        <c:lblOffset val="100"/>
        <c:tickLblSkip val="1"/>
        <c:noMultiLvlLbl val="0"/>
      </c:catAx>
      <c:valAx>
        <c:axId val="31603298"/>
        <c:scaling>
          <c:orientation val="minMax"/>
          <c:max val="600"/>
          <c:min val="400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01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25"/>
          <c:y val="0.00425"/>
          <c:w val="0.92575"/>
          <c:h val="0.985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26"/>
              <c:pt idx="0">
                <c:v>20.8131544414222</c:v>
              </c:pt>
              <c:pt idx="1">
                <c:v>19.540359516375</c:v>
              </c:pt>
              <c:pt idx="2">
                <c:v>13.3394592845611</c:v>
              </c:pt>
              <c:pt idx="3">
                <c:v>11.2592172261189</c:v>
              </c:pt>
              <c:pt idx="4">
                <c:v>11.2032276110395</c:v>
              </c:pt>
              <c:pt idx="5">
                <c:v>8.77349319934681</c:v>
              </c:pt>
              <c:pt idx="6">
                <c:v>8.32388421245952</c:v>
              </c:pt>
              <c:pt idx="7">
                <c:v>8.16554453889442</c:v>
              </c:pt>
              <c:pt idx="8">
                <c:v>7.94225922380584</c:v>
              </c:pt>
              <c:pt idx="9">
                <c:v>7.37460866341696</c:v>
              </c:pt>
              <c:pt idx="10">
                <c:v>6.91734867149532</c:v>
              </c:pt>
              <c:pt idx="11">
                <c:v>6.09311305801634</c:v>
              </c:pt>
              <c:pt idx="12">
                <c:v>5.09443945249087</c:v>
              </c:pt>
              <c:pt idx="13">
                <c:v>4.95831306070403</c:v>
              </c:pt>
              <c:pt idx="14">
                <c:v>3.9965290956425</c:v>
              </c:pt>
              <c:pt idx="15">
                <c:v>3.50490310323713</c:v>
              </c:pt>
              <c:pt idx="16">
                <c:v>3.275772584888</c:v>
              </c:pt>
              <c:pt idx="17">
                <c:v>3.11247476592284</c:v>
              </c:pt>
              <c:pt idx="18">
                <c:v>2.74888678730997</c:v>
              </c:pt>
              <c:pt idx="19">
                <c:v>0.916617590096418</c:v>
              </c:pt>
              <c:pt idx="20">
                <c:v>0.849690509865603</c:v>
              </c:pt>
              <c:pt idx="21">
                <c:v>0.653278419177973</c:v>
              </c:pt>
              <c:pt idx="22">
                <c:v>0.309229988953451</c:v>
              </c:pt>
              <c:pt idx="23">
                <c:v>-8.45544037137005</c:v>
              </c:pt>
              <c:pt idx="24">
                <c:v>0</c:v>
              </c:pt>
              <c:pt idx="25">
                <c:v>6.27959852641127</c:v>
              </c:pt>
            </c:numLit>
          </c:val>
        </c:ser>
        <c:gapWidth val="80"/>
        <c:axId val="15994227"/>
        <c:axId val="9730316"/>
      </c:barChart>
      <c:catAx>
        <c:axId val="159942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730316"/>
        <c:crossesAt val="0"/>
        <c:auto val="1"/>
        <c:lblOffset val="100"/>
        <c:tickLblSkip val="1"/>
        <c:noMultiLvlLbl val="0"/>
      </c:catAx>
      <c:valAx>
        <c:axId val="9730316"/>
        <c:scaling>
          <c:orientation val="minMax"/>
          <c:max val="25"/>
          <c:min val="-10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4227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25"/>
          <c:y val="0.023"/>
          <c:w val="0.7305"/>
          <c:h val="0.90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KOR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JPN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SWE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POL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HUN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GRC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TUR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MEX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OECD-26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32"/>
              <c:pt idx="0">
                <c:v>-0.0144656519532685</c:v>
              </c:pt>
              <c:pt idx="1">
                <c:v>0.0254524567027487</c:v>
              </c:pt>
              <c:pt idx="2">
                <c:v>0</c:v>
              </c:pt>
              <c:pt idx="3">
                <c:v>-0.0180157538468247</c:v>
              </c:pt>
              <c:pt idx="4">
                <c:v>0.00475006855523613</c:v>
              </c:pt>
              <c:pt idx="5">
                <c:v>0.0408612846258641</c:v>
              </c:pt>
              <c:pt idx="6">
                <c:v>-0.00227067587042604</c:v>
              </c:pt>
              <c:pt idx="7">
                <c:v>0.00855087296428744</c:v>
              </c:pt>
              <c:pt idx="8">
                <c:v>-0.0103955612343134</c:v>
              </c:pt>
              <c:pt idx="9">
                <c:v>-0.016660652107475</c:v>
              </c:pt>
              <c:pt idx="10">
                <c:v>0.0353784682045288</c:v>
              </c:pt>
              <c:pt idx="11">
                <c:v>0.0188146942414079</c:v>
              </c:pt>
              <c:pt idx="12">
                <c:v>0.0373222933589004</c:v>
              </c:pt>
              <c:pt idx="13">
                <c:v>-0.00317272751625869</c:v>
              </c:pt>
              <c:pt idx="14">
                <c:v>0.0153024783777566</c:v>
              </c:pt>
              <c:pt idx="15">
                <c:v>0.000308010252561414</c:v>
              </c:pt>
              <c:pt idx="16">
                <c:v>0.0309625664294154</c:v>
              </c:pt>
              <c:pt idx="17">
                <c:v>0.0146457983185375</c:v>
              </c:pt>
              <c:pt idx="18">
                <c:v>-0.0113460977954707</c:v>
              </c:pt>
              <c:pt idx="19">
                <c:v>0</c:v>
              </c:pt>
              <c:pt idx="20">
                <c:v>-0.000220496615741361</c:v>
              </c:pt>
              <c:pt idx="21">
                <c:v>-0.0177106788347274</c:v>
              </c:pt>
              <c:pt idx="22">
                <c:v>0.011162670614652</c:v>
              </c:pt>
              <c:pt idx="23">
                <c:v>0.0203658251885441</c:v>
              </c:pt>
              <c:pt idx="24">
                <c:v>0</c:v>
              </c:pt>
              <c:pt idx="25">
                <c:v>0.00279295880111169</c:v>
              </c:pt>
              <c:pt idx="26">
                <c:v>0.0452595544715509</c:v>
              </c:pt>
              <c:pt idx="27">
                <c:v>0.0186639893731654</c:v>
              </c:pt>
              <c:pt idx="28">
                <c:v>0</c:v>
              </c:pt>
              <c:pt idx="29">
                <c:v>0.0292793238357313</c:v>
              </c:pt>
              <c:pt idx="30">
                <c:v>0</c:v>
              </c:pt>
              <c:pt idx="31">
                <c:v>0.0102159622515959</c:v>
              </c:pt>
            </c:numLit>
          </c:xVal>
          <c:yVal>
            <c:numLit>
              <c:ptCount val="32"/>
              <c:pt idx="0">
                <c:v>0.868281359490652</c:v>
              </c:pt>
              <c:pt idx="1">
                <c:v>31.0219102262541</c:v>
              </c:pt>
              <c:pt idx="2">
                <c:v>0</c:v>
              </c:pt>
              <c:pt idx="3">
                <c:v>5.27778347181572</c:v>
              </c:pt>
              <c:pt idx="4">
                <c:v>-6.98870466966991</c:v>
              </c:pt>
              <c:pt idx="5">
                <c:v>-24.042931325033</c:v>
              </c:pt>
              <c:pt idx="6">
                <c:v>-7.96735533294475</c:v>
              </c:pt>
              <c:pt idx="7">
                <c:v>-6.0994052753216</c:v>
              </c:pt>
              <c:pt idx="8">
                <c:v>-15.1067086434431</c:v>
              </c:pt>
              <c:pt idx="9">
                <c:v>-2.51701930668565</c:v>
              </c:pt>
              <c:pt idx="10">
                <c:v>-9.28483790491077</c:v>
              </c:pt>
              <c:pt idx="11">
                <c:v>-22.5547284703305</c:v>
              </c:pt>
              <c:pt idx="12">
                <c:v>-16.8060227334111</c:v>
              </c:pt>
              <c:pt idx="13">
                <c:v>10.9444178794411</c:v>
              </c:pt>
              <c:pt idx="14">
                <c:v>-8.68711992318742</c:v>
              </c:pt>
              <c:pt idx="15">
                <c:v>-9.68676185595325</c:v>
              </c:pt>
              <c:pt idx="16">
                <c:v>-17.2937528127585</c:v>
              </c:pt>
              <c:pt idx="17">
                <c:v>-27.9164903483652</c:v>
              </c:pt>
              <c:pt idx="18">
                <c:v>28.6395268848247</c:v>
              </c:pt>
              <c:pt idx="19">
                <c:v>0</c:v>
              </c:pt>
              <c:pt idx="20">
                <c:v>2.37451734959126</c:v>
              </c:pt>
              <c:pt idx="21">
                <c:v>38.3665412384752</c:v>
              </c:pt>
              <c:pt idx="22">
                <c:v>-20.7074372674377</c:v>
              </c:pt>
              <c:pt idx="23">
                <c:v>-32.1698879028815</c:v>
              </c:pt>
              <c:pt idx="24">
                <c:v>0</c:v>
              </c:pt>
              <c:pt idx="25">
                <c:v>2.30430481466561</c:v>
              </c:pt>
              <c:pt idx="26">
                <c:v>-18.4768913979668</c:v>
              </c:pt>
              <c:pt idx="27">
                <c:v>-14.2888155449454</c:v>
              </c:pt>
              <c:pt idx="28">
                <c:v>0</c:v>
              </c:pt>
              <c:pt idx="29">
                <c:v>-11.5035453644171</c:v>
              </c:pt>
              <c:pt idx="30">
                <c:v>0</c:v>
              </c:pt>
              <c:pt idx="31">
                <c:v>-5.85773587904249</c:v>
              </c:pt>
            </c:numLit>
          </c:yVal>
          <c:smooth val="0"/>
        </c:ser>
        <c:axId val="20463981"/>
        <c:axId val="49958102"/>
      </c:scatterChart>
      <c:valAx>
        <c:axId val="20463981"/>
        <c:scaling>
          <c:orientation val="minMax"/>
          <c:max val="0.05"/>
          <c:min val="-0.02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Change (2000-2006) in inequality (coefficient of variation) of reading scores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958102"/>
        <c:crosses val="autoZero"/>
        <c:crossBetween val="midCat"/>
        <c:dispUnits/>
        <c:majorUnit val="0.010000000000000005"/>
      </c:valAx>
      <c:valAx>
        <c:axId val="49958102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Change (2006-2000) in reading scores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46398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00425"/>
          <c:w val="0.92575"/>
          <c:h val="0.985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26"/>
              <c:pt idx="0">
                <c:v>20.8131544414222</c:v>
              </c:pt>
              <c:pt idx="1">
                <c:v>19.540359516375</c:v>
              </c:pt>
              <c:pt idx="2">
                <c:v>13.3394592845611</c:v>
              </c:pt>
              <c:pt idx="3">
                <c:v>11.2592172261189</c:v>
              </c:pt>
              <c:pt idx="4">
                <c:v>11.2032276110395</c:v>
              </c:pt>
              <c:pt idx="5">
                <c:v>8.77349319934681</c:v>
              </c:pt>
              <c:pt idx="6">
                <c:v>8.32388421245952</c:v>
              </c:pt>
              <c:pt idx="7">
                <c:v>8.16554453889442</c:v>
              </c:pt>
              <c:pt idx="8">
                <c:v>7.94225922380584</c:v>
              </c:pt>
              <c:pt idx="9">
                <c:v>7.37460866341696</c:v>
              </c:pt>
              <c:pt idx="10">
                <c:v>6.91734867149532</c:v>
              </c:pt>
              <c:pt idx="11">
                <c:v>6.09311305801634</c:v>
              </c:pt>
              <c:pt idx="12">
                <c:v>5.09443945249087</c:v>
              </c:pt>
              <c:pt idx="13">
                <c:v>4.95831306070403</c:v>
              </c:pt>
              <c:pt idx="14">
                <c:v>3.9965290956425</c:v>
              </c:pt>
              <c:pt idx="15">
                <c:v>3.50490310323713</c:v>
              </c:pt>
              <c:pt idx="16">
                <c:v>3.275772584888</c:v>
              </c:pt>
              <c:pt idx="17">
                <c:v>3.11247476592284</c:v>
              </c:pt>
              <c:pt idx="18">
                <c:v>2.74888678730997</c:v>
              </c:pt>
              <c:pt idx="19">
                <c:v>0.916617590096418</c:v>
              </c:pt>
              <c:pt idx="20">
                <c:v>0.849690509865603</c:v>
              </c:pt>
              <c:pt idx="21">
                <c:v>0.653278419177973</c:v>
              </c:pt>
              <c:pt idx="22">
                <c:v>0.309229988953451</c:v>
              </c:pt>
              <c:pt idx="23">
                <c:v>-8.45544037137005</c:v>
              </c:pt>
              <c:pt idx="24">
                <c:v>0</c:v>
              </c:pt>
              <c:pt idx="25">
                <c:v>6.27959852641127</c:v>
              </c:pt>
            </c:numLit>
          </c:val>
        </c:ser>
        <c:gapWidth val="80"/>
        <c:axId val="46969735"/>
        <c:axId val="20074432"/>
      </c:barChart>
      <c:catAx>
        <c:axId val="469697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074432"/>
        <c:crossesAt val="0"/>
        <c:auto val="1"/>
        <c:lblOffset val="100"/>
        <c:tickLblSkip val="1"/>
        <c:noMultiLvlLbl val="0"/>
      </c:catAx>
      <c:valAx>
        <c:axId val="20074432"/>
        <c:scaling>
          <c:orientation val="minMax"/>
          <c:max val="25"/>
          <c:min val="-10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6973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66675</xdr:rowOff>
    </xdr:from>
    <xdr:to>
      <xdr:col>4</xdr:col>
      <xdr:colOff>600075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00075" y="857250"/>
        <a:ext cx="24288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5</xdr:row>
      <xdr:rowOff>76200</xdr:rowOff>
    </xdr:from>
    <xdr:to>
      <xdr:col>9</xdr:col>
      <xdr:colOff>28575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3076575" y="885825"/>
        <a:ext cx="242887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5</xdr:row>
      <xdr:rowOff>47625</xdr:rowOff>
    </xdr:from>
    <xdr:to>
      <xdr:col>12</xdr:col>
      <xdr:colOff>581025</xdr:colOff>
      <xdr:row>39</xdr:row>
      <xdr:rowOff>123825</xdr:rowOff>
    </xdr:to>
    <xdr:graphicFrame>
      <xdr:nvGraphicFramePr>
        <xdr:cNvPr id="3" name="Chart 3"/>
        <xdr:cNvGraphicFramePr/>
      </xdr:nvGraphicFramePr>
      <xdr:xfrm>
        <a:off x="5448300" y="857250"/>
        <a:ext cx="2438400" cy="554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552450</xdr:colOff>
      <xdr:row>44</xdr:row>
      <xdr:rowOff>47625</xdr:rowOff>
    </xdr:from>
    <xdr:to>
      <xdr:col>4</xdr:col>
      <xdr:colOff>561975</xdr:colOff>
      <xdr:row>72</xdr:row>
      <xdr:rowOff>57150</xdr:rowOff>
    </xdr:to>
    <xdr:graphicFrame>
      <xdr:nvGraphicFramePr>
        <xdr:cNvPr id="4" name="Chart 1"/>
        <xdr:cNvGraphicFramePr/>
      </xdr:nvGraphicFramePr>
      <xdr:xfrm>
        <a:off x="552450" y="7781925"/>
        <a:ext cx="243840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43</xdr:row>
      <xdr:rowOff>228600</xdr:rowOff>
    </xdr:from>
    <xdr:to>
      <xdr:col>13</xdr:col>
      <xdr:colOff>542925</xdr:colOff>
      <xdr:row>73</xdr:row>
      <xdr:rowOff>85725</xdr:rowOff>
    </xdr:to>
    <xdr:graphicFrame>
      <xdr:nvGraphicFramePr>
        <xdr:cNvPr id="5" name="Chart 14"/>
        <xdr:cNvGraphicFramePr/>
      </xdr:nvGraphicFramePr>
      <xdr:xfrm>
        <a:off x="4257675" y="7581900"/>
        <a:ext cx="4200525" cy="4933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4</xdr:row>
      <xdr:rowOff>47625</xdr:rowOff>
    </xdr:from>
    <xdr:to>
      <xdr:col>4</xdr:col>
      <xdr:colOff>561975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552450" y="695325"/>
        <a:ext cx="24479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SAG\xlsx\en\812009011P1G0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pplic\APW94\SOPTABLE\ANNEXE\Restruct\ANX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  <sheetName val="Sheet1"/>
      <sheetName val="Fig-SS4-E"/>
      <sheetName val="data-SS2.1&amp;3"/>
      <sheetName val="data-SS2.2"/>
    </sheetNames>
    <sheetDataSet>
      <sheetData sheetId="4">
        <row r="14">
          <cell r="H14" t="str">
            <v>PISA 2006</v>
          </cell>
          <cell r="M14" t="str">
            <v>PISA 2006</v>
          </cell>
          <cell r="U14" t="str">
            <v>Change (2006-2000) in reading scores</v>
          </cell>
        </row>
        <row r="17">
          <cell r="C17">
            <v>548.3583950991933</v>
          </cell>
          <cell r="H17">
            <v>546.8682813594907</v>
          </cell>
          <cell r="M17">
            <v>563.3228338782795</v>
          </cell>
          <cell r="U17">
            <v>0.868281359490652</v>
          </cell>
          <cell r="W17">
            <v>-0.01446565195326846</v>
          </cell>
        </row>
        <row r="18">
          <cell r="C18">
            <v>547.4584786913201</v>
          </cell>
          <cell r="H18">
            <v>556.0219102262541</v>
          </cell>
          <cell r="M18">
            <v>522.1481407544865</v>
          </cell>
          <cell r="U18">
            <v>31.021910226254136</v>
          </cell>
          <cell r="W18">
            <v>0.025452456702748733</v>
          </cell>
        </row>
        <row r="19">
          <cell r="C19">
            <v>530.6540463058651</v>
          </cell>
          <cell r="H19">
            <v>506.74697063490953</v>
          </cell>
          <cell r="M19">
            <v>524.8615057278145</v>
          </cell>
        </row>
        <row r="20">
          <cell r="C20">
            <v>529.6561470478578</v>
          </cell>
          <cell r="H20">
            <v>499.2777834718157</v>
          </cell>
          <cell r="M20">
            <v>511.5239097705423</v>
          </cell>
          <cell r="U20">
            <v>5.277783471815724</v>
          </cell>
          <cell r="W20">
            <v>-0.01801575384682469</v>
          </cell>
        </row>
        <row r="21">
          <cell r="C21">
            <v>527.0071788866877</v>
          </cell>
          <cell r="H21">
            <v>527.0112953303301</v>
          </cell>
          <cell r="M21">
            <v>534.469777292383</v>
          </cell>
          <cell r="U21">
            <v>-6.988704669669914</v>
          </cell>
          <cell r="W21">
            <v>0.004750068555236131</v>
          </cell>
        </row>
        <row r="22">
          <cell r="C22">
            <v>523.1025149430003</v>
          </cell>
          <cell r="H22">
            <v>497.95706867496705</v>
          </cell>
          <cell r="M22">
            <v>531.388508788485</v>
          </cell>
          <cell r="U22">
            <v>-24.042931325032953</v>
          </cell>
          <cell r="W22">
            <v>0.04086128462586408</v>
          </cell>
        </row>
        <row r="23">
          <cell r="C23">
            <v>521.9888488108139</v>
          </cell>
          <cell r="H23">
            <v>521.0326446670553</v>
          </cell>
          <cell r="M23">
            <v>530.384360780158</v>
          </cell>
          <cell r="U23">
            <v>-7.967355332944749</v>
          </cell>
          <cell r="W23">
            <v>-0.0022706758704260366</v>
          </cell>
        </row>
        <row r="24">
          <cell r="C24">
            <v>520.3489725923573</v>
          </cell>
          <cell r="H24">
            <v>500.9005947246784</v>
          </cell>
          <cell r="M24">
            <v>510.3634836232149</v>
          </cell>
          <cell r="U24">
            <v>-6.099405275321601</v>
          </cell>
          <cell r="W24">
            <v>0.008550872964287443</v>
          </cell>
        </row>
        <row r="25">
          <cell r="C25">
            <v>519.9077486590074</v>
          </cell>
          <cell r="H25">
            <v>512.8932913565569</v>
          </cell>
          <cell r="M25">
            <v>526.8795885579179</v>
          </cell>
          <cell r="U25">
            <v>-15.106708643443085</v>
          </cell>
          <cell r="W25">
            <v>-0.010395561234313427</v>
          </cell>
        </row>
        <row r="26">
          <cell r="C26">
            <v>513.0259500031095</v>
          </cell>
          <cell r="H26">
            <v>494.48298069331435</v>
          </cell>
          <cell r="M26">
            <v>495.89430996721217</v>
          </cell>
          <cell r="U26">
            <v>-2.517019306685654</v>
          </cell>
          <cell r="W26">
            <v>-0.016660652107475</v>
          </cell>
        </row>
        <row r="27">
          <cell r="C27">
            <v>509.8593591476872</v>
          </cell>
          <cell r="H27">
            <v>482.7151620950892</v>
          </cell>
          <cell r="M27">
            <v>512.8607460747616</v>
          </cell>
          <cell r="U27">
            <v>-9.284837904910773</v>
          </cell>
          <cell r="W27">
            <v>0.035378468204528835</v>
          </cell>
        </row>
        <row r="28">
          <cell r="C28">
            <v>505.5448284104843</v>
          </cell>
          <cell r="H28">
            <v>484.4452715296695</v>
          </cell>
          <cell r="M28">
            <v>490.7937740719477</v>
          </cell>
          <cell r="U28">
            <v>-22.554728470330474</v>
          </cell>
          <cell r="W28">
            <v>0.018814694241407914</v>
          </cell>
        </row>
        <row r="29">
          <cell r="C29">
            <v>505.4835984598626</v>
          </cell>
          <cell r="H29">
            <v>490.1939772665889</v>
          </cell>
          <cell r="M29">
            <v>510.83715413471145</v>
          </cell>
          <cell r="U29">
            <v>-16.806022733411112</v>
          </cell>
          <cell r="W29">
            <v>0.037322293358900444</v>
          </cell>
        </row>
        <row r="30">
          <cell r="C30">
            <v>503.7908586816857</v>
          </cell>
          <cell r="H30">
            <v>494.94441787944106</v>
          </cell>
          <cell r="M30">
            <v>515.6491300302903</v>
          </cell>
          <cell r="U30">
            <v>10.944417879441062</v>
          </cell>
          <cell r="W30">
            <v>-0.0031727275162586888</v>
          </cell>
        </row>
        <row r="31">
          <cell r="C31">
            <v>502.35639878418607</v>
          </cell>
          <cell r="H31">
            <v>507.3128800768126</v>
          </cell>
          <cell r="M31">
            <v>503.3340058419118</v>
          </cell>
          <cell r="U31">
            <v>-8.687119923187424</v>
          </cell>
          <cell r="W31">
            <v>0.01530247837775664</v>
          </cell>
        </row>
        <row r="32">
          <cell r="C32">
            <v>501.47177144855516</v>
          </cell>
          <cell r="H32">
            <v>517.3132381440467</v>
          </cell>
          <cell r="M32">
            <v>508.32893003224444</v>
          </cell>
          <cell r="U32">
            <v>-9.68676185595325</v>
          </cell>
          <cell r="W32">
            <v>0.0003080102525614137</v>
          </cell>
        </row>
        <row r="33">
          <cell r="C33">
            <v>495.5383326445146</v>
          </cell>
          <cell r="H33">
            <v>487.7062471872415</v>
          </cell>
          <cell r="M33">
            <v>495.21983863805633</v>
          </cell>
          <cell r="U33">
            <v>-17.2937528127585</v>
          </cell>
          <cell r="W33">
            <v>0.030962566429415417</v>
          </cell>
        </row>
        <row r="34">
          <cell r="C34">
            <v>495.44415883346164</v>
          </cell>
          <cell r="H34">
            <v>495.08350965163476</v>
          </cell>
          <cell r="M34">
            <v>514.7735478395658</v>
          </cell>
          <cell r="U34">
            <v>-27.916490348365244</v>
          </cell>
          <cell r="W34">
            <v>0.014645798318537517</v>
          </cell>
        </row>
        <row r="35">
          <cell r="C35">
            <v>495.42849732687904</v>
          </cell>
          <cell r="H35">
            <v>507.6395268848247</v>
          </cell>
          <cell r="M35">
            <v>497.80650214655424</v>
          </cell>
          <cell r="U35">
            <v>28.639526884824704</v>
          </cell>
          <cell r="W35">
            <v>-0.011346097795470717</v>
          </cell>
        </row>
        <row r="36">
          <cell r="C36">
            <v>492.1062376950826</v>
          </cell>
          <cell r="H36">
            <v>466.34976858004825</v>
          </cell>
          <cell r="M36">
            <v>488.43339822300607</v>
          </cell>
        </row>
        <row r="37">
          <cell r="C37">
            <v>490.9373833767526</v>
          </cell>
          <cell r="H37">
            <v>482.37451734959126</v>
          </cell>
          <cell r="M37">
            <v>503.93172871580276</v>
          </cell>
          <cell r="U37">
            <v>2.374517349591258</v>
          </cell>
          <cell r="W37">
            <v>-0.00022049661574136126</v>
          </cell>
        </row>
        <row r="38">
          <cell r="C38">
            <v>490.0018406142205</v>
          </cell>
          <cell r="H38">
            <v>479.3665412384752</v>
          </cell>
          <cell r="M38">
            <v>486.3243626044933</v>
          </cell>
          <cell r="U38">
            <v>38.36654123847518</v>
          </cell>
          <cell r="W38">
            <v>-0.017710678834727406</v>
          </cell>
        </row>
        <row r="39">
          <cell r="C39">
            <v>489.84635350099364</v>
          </cell>
          <cell r="H39">
            <v>484.29256273256226</v>
          </cell>
          <cell r="M39">
            <v>486.5279571670493</v>
          </cell>
          <cell r="U39">
            <v>-20.70743726743774</v>
          </cell>
          <cell r="W39">
            <v>0.011162670614651954</v>
          </cell>
        </row>
        <row r="40">
          <cell r="C40">
            <v>479.95750744294867</v>
          </cell>
          <cell r="H40">
            <v>460.8301120971185</v>
          </cell>
          <cell r="M40">
            <v>488.42452240329317</v>
          </cell>
          <cell r="U40">
            <v>-32.1698879028815</v>
          </cell>
          <cell r="W40">
            <v>0.020365825188544073</v>
          </cell>
        </row>
        <row r="41">
          <cell r="C41">
            <v>474.3521575001623</v>
          </cell>
          <cell r="M41">
            <v>488.906836775351</v>
          </cell>
        </row>
        <row r="42">
          <cell r="C42">
            <v>466.1609858423807</v>
          </cell>
          <cell r="H42">
            <v>472.3043048146656</v>
          </cell>
          <cell r="M42">
            <v>474.3058891809867</v>
          </cell>
          <cell r="U42">
            <v>2.3043048146656133</v>
          </cell>
          <cell r="W42">
            <v>0.002792958801111689</v>
          </cell>
        </row>
        <row r="43">
          <cell r="C43">
            <v>461.68872074879977</v>
          </cell>
          <cell r="H43">
            <v>468.52310860203323</v>
          </cell>
          <cell r="M43">
            <v>475.39722060224</v>
          </cell>
          <cell r="U43">
            <v>-18.476891397966767</v>
          </cell>
          <cell r="W43">
            <v>0.04525955447155089</v>
          </cell>
        </row>
        <row r="44">
          <cell r="C44">
            <v>459.20198674500233</v>
          </cell>
          <cell r="H44">
            <v>459.7111844550546</v>
          </cell>
          <cell r="M44">
            <v>473.37796390788793</v>
          </cell>
          <cell r="U44">
            <v>-14.288815544945408</v>
          </cell>
          <cell r="W44">
            <v>0.01866398937316535</v>
          </cell>
        </row>
        <row r="45">
          <cell r="C45">
            <v>423.9411901393352</v>
          </cell>
          <cell r="H45">
            <v>447.14113270702296</v>
          </cell>
          <cell r="M45">
            <v>423.8327450739642</v>
          </cell>
        </row>
        <row r="46">
          <cell r="C46">
            <v>405.65464012862805</v>
          </cell>
          <cell r="H46">
            <v>410.49645463558295</v>
          </cell>
          <cell r="M46">
            <v>409.6519518380135</v>
          </cell>
          <cell r="U46">
            <v>-11.50354536441705</v>
          </cell>
          <cell r="W46">
            <v>0.029279323835731286</v>
          </cell>
        </row>
        <row r="48">
          <cell r="U48">
            <v>-5.857735879042495</v>
          </cell>
          <cell r="W48">
            <v>0.010215962251595925</v>
          </cell>
        </row>
      </sheetData>
      <sheetData sheetId="5">
        <row r="11">
          <cell r="C11">
            <v>20.8131544414222</v>
          </cell>
        </row>
        <row r="12">
          <cell r="C12">
            <v>19.540359516375</v>
          </cell>
        </row>
        <row r="13">
          <cell r="C13">
            <v>13.3394592845611</v>
          </cell>
        </row>
        <row r="14">
          <cell r="C14">
            <v>11.2592172261189</v>
          </cell>
        </row>
        <row r="15">
          <cell r="C15">
            <v>11.2032276110395</v>
          </cell>
        </row>
        <row r="16">
          <cell r="C16">
            <v>8.77349319934681</v>
          </cell>
        </row>
        <row r="17">
          <cell r="C17">
            <v>8.32388421245952</v>
          </cell>
        </row>
        <row r="18">
          <cell r="C18">
            <v>8.16554453889442</v>
          </cell>
        </row>
        <row r="19">
          <cell r="C19">
            <v>7.94225922380584</v>
          </cell>
        </row>
        <row r="20">
          <cell r="C20">
            <v>7.37460866341696</v>
          </cell>
        </row>
        <row r="21">
          <cell r="C21">
            <v>6.91734867149532</v>
          </cell>
        </row>
        <row r="22">
          <cell r="C22">
            <v>6.09311305801634</v>
          </cell>
        </row>
        <row r="23">
          <cell r="C23">
            <v>5.09443945249087</v>
          </cell>
        </row>
        <row r="24">
          <cell r="C24">
            <v>4.95831306070403</v>
          </cell>
        </row>
        <row r="25">
          <cell r="C25">
            <v>3.9965290956425</v>
          </cell>
        </row>
        <row r="26">
          <cell r="C26">
            <v>3.50490310323713</v>
          </cell>
        </row>
        <row r="27">
          <cell r="C27">
            <v>3.275772584888</v>
          </cell>
        </row>
        <row r="28">
          <cell r="C28">
            <v>3.11247476592284</v>
          </cell>
        </row>
        <row r="29">
          <cell r="C29">
            <v>2.74888678730997</v>
          </cell>
        </row>
        <row r="30">
          <cell r="C30">
            <v>0.916617590096418</v>
          </cell>
        </row>
        <row r="31">
          <cell r="C31">
            <v>0.849690509865603</v>
          </cell>
        </row>
        <row r="32">
          <cell r="C32">
            <v>0.6532784191779726</v>
          </cell>
        </row>
        <row r="33">
          <cell r="C33">
            <v>0.3092299889534509</v>
          </cell>
        </row>
        <row r="34">
          <cell r="C34">
            <v>-8.45544037137005</v>
          </cell>
        </row>
        <row r="36">
          <cell r="C36">
            <v>6.279598526411275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V75"/>
  <sheetViews>
    <sheetView zoomScale="85" zoomScaleNormal="85" zoomScalePageLayoutView="0" workbookViewId="0" topLeftCell="A25">
      <selection activeCell="S40" sqref="S40"/>
    </sheetView>
  </sheetViews>
  <sheetFormatPr defaultColWidth="9.140625" defaultRowHeight="12.75"/>
  <cols>
    <col min="1" max="1" width="9.00390625" style="3" customWidth="1"/>
    <col min="2" max="13" width="9.140625" style="2" customWidth="1"/>
    <col min="14" max="14" width="9.00390625" style="3" customWidth="1"/>
  </cols>
  <sheetData>
    <row r="1" ht="12.75">
      <c r="A1" s="1" t="s">
        <v>0</v>
      </c>
    </row>
    <row r="3" ht="12.75">
      <c r="A3" s="3" t="s">
        <v>1</v>
      </c>
    </row>
    <row r="4" spans="1:14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10" spans="1:14" ht="12.75">
      <c r="A10" s="6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" t="s">
        <v>4</v>
      </c>
    </row>
    <row r="11" spans="1:14" ht="12.75">
      <c r="A11" s="8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 t="s">
        <v>5</v>
      </c>
    </row>
    <row r="12" spans="1:14" ht="12.75">
      <c r="A12" s="6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 t="s">
        <v>6</v>
      </c>
    </row>
    <row r="13" spans="1:14" ht="12.75">
      <c r="A13" s="8" t="s">
        <v>7</v>
      </c>
      <c r="B13" s="9"/>
      <c r="C13" s="9"/>
      <c r="D13" s="10"/>
      <c r="E13" s="9"/>
      <c r="F13" s="9"/>
      <c r="G13" s="9"/>
      <c r="H13" s="10"/>
      <c r="I13" s="9"/>
      <c r="J13" s="9"/>
      <c r="K13" s="9"/>
      <c r="L13" s="10"/>
      <c r="M13" s="9"/>
      <c r="N13" s="8" t="s">
        <v>7</v>
      </c>
    </row>
    <row r="14" spans="1:14" ht="12.75">
      <c r="A14" s="6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 t="s">
        <v>8</v>
      </c>
    </row>
    <row r="15" spans="1:14" ht="12.7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8" t="s">
        <v>9</v>
      </c>
    </row>
    <row r="16" spans="1:14" ht="12.75">
      <c r="A16" s="6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 t="s">
        <v>10</v>
      </c>
    </row>
    <row r="17" spans="1:14" ht="12.75">
      <c r="A17" s="8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8" t="s">
        <v>11</v>
      </c>
    </row>
    <row r="18" spans="1:14" ht="12.75">
      <c r="A18" s="6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 t="s">
        <v>12</v>
      </c>
    </row>
    <row r="19" spans="1:14" ht="12.75">
      <c r="A19" s="8" t="s">
        <v>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8" t="s">
        <v>13</v>
      </c>
    </row>
    <row r="20" spans="1:1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 t="s">
        <v>14</v>
      </c>
    </row>
    <row r="21" spans="1:14" ht="12.75">
      <c r="A21" s="8" t="s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8" t="s">
        <v>15</v>
      </c>
    </row>
    <row r="22" spans="1:14" ht="12.75">
      <c r="A22" s="6" t="s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 t="s">
        <v>16</v>
      </c>
    </row>
    <row r="23" spans="1:14" ht="12.75">
      <c r="A23" s="8" t="s">
        <v>17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" t="s">
        <v>17</v>
      </c>
    </row>
    <row r="24" spans="1:14" ht="12.75">
      <c r="A24" s="6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" t="s">
        <v>18</v>
      </c>
    </row>
    <row r="25" spans="1:14" ht="12.75">
      <c r="A25" s="8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8" t="s">
        <v>19</v>
      </c>
    </row>
    <row r="26" spans="1:14" ht="12.75">
      <c r="A26" s="6" t="s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6" t="s">
        <v>20</v>
      </c>
    </row>
    <row r="27" spans="1:14" ht="12.75">
      <c r="A27" s="8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8" t="s">
        <v>21</v>
      </c>
    </row>
    <row r="28" spans="1:14" ht="12.75">
      <c r="A28" s="6" t="s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6" t="s">
        <v>22</v>
      </c>
    </row>
    <row r="29" spans="1:14" ht="12.75">
      <c r="A29" s="8" t="s">
        <v>23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8" t="s">
        <v>23</v>
      </c>
    </row>
    <row r="30" spans="1:14" ht="12.75">
      <c r="A30" s="6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" t="s">
        <v>24</v>
      </c>
    </row>
    <row r="31" spans="1:14" ht="12.75">
      <c r="A31" s="8" t="s">
        <v>25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8" t="s">
        <v>25</v>
      </c>
    </row>
    <row r="32" spans="1:14" ht="12.75">
      <c r="A32" s="6" t="s">
        <v>26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" t="s">
        <v>26</v>
      </c>
    </row>
    <row r="33" spans="1:14" ht="12.75">
      <c r="A33" s="8" t="s">
        <v>27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8" t="s">
        <v>27</v>
      </c>
    </row>
    <row r="34" spans="1:14" ht="12.75">
      <c r="A34" s="6" t="s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" t="s">
        <v>28</v>
      </c>
    </row>
    <row r="35" spans="1:14" ht="12.75">
      <c r="A35" s="8" t="s">
        <v>29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 t="s">
        <v>29</v>
      </c>
    </row>
    <row r="36" spans="1:14" ht="12.75">
      <c r="A36" s="6" t="s">
        <v>30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6" t="s">
        <v>30</v>
      </c>
    </row>
    <row r="37" spans="1:14" ht="12.75">
      <c r="A37" s="8" t="s">
        <v>31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8" t="s">
        <v>31</v>
      </c>
    </row>
    <row r="38" spans="1:14" ht="12.75">
      <c r="A38" s="6" t="s">
        <v>32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6" t="s">
        <v>32</v>
      </c>
    </row>
    <row r="39" spans="1:14" s="11" customFormat="1" ht="12.75">
      <c r="A39" s="8" t="s">
        <v>33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8" t="s">
        <v>33</v>
      </c>
    </row>
    <row r="40" spans="1:14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8"/>
    </row>
    <row r="41" spans="1:14" s="13" customFormat="1" ht="27.75" customHeight="1">
      <c r="A41" s="12" t="s">
        <v>34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s="15" customFormat="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22" s="15" customFormat="1" ht="31.5" customHeight="1">
      <c r="A43" s="16" t="s">
        <v>35</v>
      </c>
      <c r="B43" s="16"/>
      <c r="C43" s="16"/>
      <c r="D43" s="16"/>
      <c r="E43" s="16"/>
      <c r="F43" s="16"/>
      <c r="G43" s="17"/>
      <c r="H43" s="18" t="s">
        <v>36</v>
      </c>
      <c r="I43" s="18"/>
      <c r="J43" s="18"/>
      <c r="K43" s="18"/>
      <c r="L43" s="18"/>
      <c r="M43" s="18"/>
      <c r="N43" s="18"/>
      <c r="P43" s="19"/>
      <c r="Q43" s="19"/>
      <c r="R43" s="19"/>
      <c r="S43" s="19"/>
      <c r="T43" s="19"/>
      <c r="U43" s="19"/>
      <c r="V43" s="19"/>
    </row>
    <row r="44" spans="1:22" s="15" customFormat="1" ht="30" customHeight="1">
      <c r="A44" s="20" t="s">
        <v>37</v>
      </c>
      <c r="B44" s="20"/>
      <c r="C44" s="20"/>
      <c r="D44" s="20"/>
      <c r="E44" s="20"/>
      <c r="F44" s="20"/>
      <c r="G44" s="21"/>
      <c r="H44" s="22" t="s">
        <v>38</v>
      </c>
      <c r="I44" s="22"/>
      <c r="J44" s="22"/>
      <c r="K44" s="22"/>
      <c r="L44" s="22"/>
      <c r="M44" s="22"/>
      <c r="N44" s="22"/>
      <c r="P44" s="22"/>
      <c r="Q44" s="22"/>
      <c r="R44" s="22"/>
      <c r="S44" s="22"/>
      <c r="T44" s="22"/>
      <c r="U44" s="22"/>
      <c r="V44" s="22"/>
    </row>
    <row r="45" spans="8:22" ht="12.75">
      <c r="H45" s="3"/>
      <c r="N45" s="2"/>
      <c r="P45" s="3"/>
      <c r="Q45" s="2"/>
      <c r="R45" s="2"/>
      <c r="S45" s="2"/>
      <c r="T45" s="2"/>
      <c r="U45" s="2"/>
      <c r="V45" s="2"/>
    </row>
    <row r="46" spans="8:22" ht="12.75">
      <c r="H46" s="3"/>
      <c r="N46" s="2"/>
      <c r="P46" s="3"/>
      <c r="Q46" s="2"/>
      <c r="R46" s="2"/>
      <c r="S46" s="2"/>
      <c r="T46" s="2"/>
      <c r="U46" s="2"/>
      <c r="V46" s="2"/>
    </row>
    <row r="47" spans="1:22" ht="12.75">
      <c r="A47" s="6" t="s">
        <v>5</v>
      </c>
      <c r="B47" s="7"/>
      <c r="C47" s="7"/>
      <c r="D47" s="7"/>
      <c r="E47" s="7"/>
      <c r="F47" s="6" t="s">
        <v>5</v>
      </c>
      <c r="H47" s="3"/>
      <c r="N47" s="2"/>
      <c r="P47" s="3"/>
      <c r="Q47" s="2"/>
      <c r="R47" s="2"/>
      <c r="S47" s="2"/>
      <c r="T47" s="2"/>
      <c r="U47" s="2"/>
      <c r="V47" s="2"/>
    </row>
    <row r="48" spans="1:22" ht="12.75">
      <c r="A48" s="8" t="s">
        <v>31</v>
      </c>
      <c r="B48" s="9"/>
      <c r="C48" s="9"/>
      <c r="D48" s="9"/>
      <c r="E48" s="9"/>
      <c r="F48" s="8" t="s">
        <v>31</v>
      </c>
      <c r="H48" s="3"/>
      <c r="N48" s="2"/>
      <c r="P48" s="3"/>
      <c r="Q48" s="2"/>
      <c r="R48" s="2"/>
      <c r="S48" s="2"/>
      <c r="T48" s="2"/>
      <c r="U48" s="2"/>
      <c r="V48" s="2"/>
    </row>
    <row r="49" spans="1:22" ht="12.75">
      <c r="A49" s="6" t="s">
        <v>33</v>
      </c>
      <c r="B49" s="7"/>
      <c r="C49" s="7"/>
      <c r="D49" s="7"/>
      <c r="E49" s="7"/>
      <c r="F49" s="6" t="s">
        <v>33</v>
      </c>
      <c r="H49" s="3"/>
      <c r="N49" s="2"/>
      <c r="P49" s="3"/>
      <c r="Q49" s="2"/>
      <c r="R49" s="2"/>
      <c r="S49" s="2"/>
      <c r="T49" s="2"/>
      <c r="U49" s="2"/>
      <c r="V49" s="2"/>
    </row>
    <row r="50" spans="1:22" ht="12.75">
      <c r="A50" s="8" t="s">
        <v>27</v>
      </c>
      <c r="B50" s="9"/>
      <c r="C50" s="9"/>
      <c r="D50" s="10"/>
      <c r="E50" s="9"/>
      <c r="F50" s="8" t="s">
        <v>27</v>
      </c>
      <c r="H50" s="3"/>
      <c r="N50" s="2"/>
      <c r="P50" s="3"/>
      <c r="Q50" s="2"/>
      <c r="R50" s="2"/>
      <c r="S50" s="2"/>
      <c r="T50" s="2"/>
      <c r="U50" s="2"/>
      <c r="V50" s="2"/>
    </row>
    <row r="51" spans="1:22" ht="12.75">
      <c r="A51" s="6" t="s">
        <v>16</v>
      </c>
      <c r="B51" s="7"/>
      <c r="C51" s="7"/>
      <c r="D51" s="7"/>
      <c r="E51" s="7"/>
      <c r="F51" s="6" t="s">
        <v>16</v>
      </c>
      <c r="H51" s="3"/>
      <c r="N51" s="2"/>
      <c r="P51" s="3"/>
      <c r="Q51" s="2"/>
      <c r="R51" s="2"/>
      <c r="S51" s="2"/>
      <c r="T51" s="2"/>
      <c r="U51" s="2"/>
      <c r="V51" s="2"/>
    </row>
    <row r="52" spans="1:22" ht="12.75">
      <c r="A52" s="8" t="s">
        <v>15</v>
      </c>
      <c r="B52" s="9"/>
      <c r="C52" s="9"/>
      <c r="D52" s="9"/>
      <c r="E52" s="9"/>
      <c r="F52" s="8" t="s">
        <v>15</v>
      </c>
      <c r="H52" s="3"/>
      <c r="N52" s="2"/>
      <c r="P52" s="3"/>
      <c r="Q52" s="2"/>
      <c r="R52" s="2"/>
      <c r="S52" s="2"/>
      <c r="T52" s="2"/>
      <c r="U52" s="2"/>
      <c r="V52" s="2"/>
    </row>
    <row r="53" spans="1:22" ht="12.75">
      <c r="A53" s="6" t="s">
        <v>14</v>
      </c>
      <c r="B53" s="7"/>
      <c r="C53" s="7"/>
      <c r="D53" s="7"/>
      <c r="E53" s="7"/>
      <c r="F53" s="6" t="s">
        <v>14</v>
      </c>
      <c r="H53" s="3"/>
      <c r="N53" s="2"/>
      <c r="P53" s="3"/>
      <c r="Q53" s="2"/>
      <c r="R53" s="2"/>
      <c r="S53" s="2"/>
      <c r="T53" s="2"/>
      <c r="U53" s="2"/>
      <c r="V53" s="2"/>
    </row>
    <row r="54" spans="1:22" ht="12.75">
      <c r="A54" s="8" t="s">
        <v>29</v>
      </c>
      <c r="B54" s="9"/>
      <c r="C54" s="9"/>
      <c r="D54" s="9"/>
      <c r="E54" s="9"/>
      <c r="F54" s="8" t="s">
        <v>29</v>
      </c>
      <c r="H54" s="3"/>
      <c r="N54" s="2"/>
      <c r="P54" s="3"/>
      <c r="Q54" s="2"/>
      <c r="R54" s="2"/>
      <c r="S54" s="2"/>
      <c r="T54" s="2"/>
      <c r="U54" s="2"/>
      <c r="V54" s="2"/>
    </row>
    <row r="55" spans="1:22" ht="12.75">
      <c r="A55" s="6" t="s">
        <v>24</v>
      </c>
      <c r="B55" s="7"/>
      <c r="C55" s="7"/>
      <c r="D55" s="7"/>
      <c r="E55" s="7"/>
      <c r="F55" s="6" t="s">
        <v>24</v>
      </c>
      <c r="H55" s="3"/>
      <c r="N55" s="2"/>
      <c r="P55" s="3"/>
      <c r="Q55" s="2"/>
      <c r="R55" s="2"/>
      <c r="S55" s="2"/>
      <c r="T55" s="2"/>
      <c r="U55" s="2"/>
      <c r="V55" s="2"/>
    </row>
    <row r="56" spans="1:22" ht="12.75">
      <c r="A56" s="8" t="s">
        <v>17</v>
      </c>
      <c r="B56" s="9"/>
      <c r="C56" s="9"/>
      <c r="D56" s="9"/>
      <c r="E56" s="9"/>
      <c r="F56" s="8" t="s">
        <v>17</v>
      </c>
      <c r="H56" s="3"/>
      <c r="N56" s="2"/>
      <c r="P56" s="3"/>
      <c r="Q56" s="2"/>
      <c r="R56" s="2"/>
      <c r="S56" s="2"/>
      <c r="T56" s="2"/>
      <c r="U56" s="2"/>
      <c r="V56" s="2"/>
    </row>
    <row r="57" spans="1:22" ht="12.75">
      <c r="A57" s="6" t="s">
        <v>11</v>
      </c>
      <c r="B57" s="7"/>
      <c r="C57" s="7"/>
      <c r="D57" s="7"/>
      <c r="E57" s="7"/>
      <c r="F57" s="6" t="s">
        <v>11</v>
      </c>
      <c r="H57" s="3"/>
      <c r="N57" s="2"/>
      <c r="P57" s="3"/>
      <c r="Q57" s="2"/>
      <c r="R57" s="2"/>
      <c r="S57" s="2"/>
      <c r="T57" s="2"/>
      <c r="U57" s="2"/>
      <c r="V57" s="2"/>
    </row>
    <row r="58" spans="1:22" ht="12.75">
      <c r="A58" s="8" t="s">
        <v>20</v>
      </c>
      <c r="B58" s="9"/>
      <c r="C58" s="9"/>
      <c r="D58" s="9"/>
      <c r="E58" s="9"/>
      <c r="F58" s="8" t="s">
        <v>20</v>
      </c>
      <c r="H58" s="3"/>
      <c r="N58" s="2"/>
      <c r="P58" s="3"/>
      <c r="Q58" s="2"/>
      <c r="R58" s="2"/>
      <c r="S58" s="2"/>
      <c r="T58" s="2"/>
      <c r="U58" s="2"/>
      <c r="V58" s="2"/>
    </row>
    <row r="59" spans="1:22" ht="12.75">
      <c r="A59" s="6" t="s">
        <v>19</v>
      </c>
      <c r="B59" s="7"/>
      <c r="C59" s="7"/>
      <c r="D59" s="7"/>
      <c r="E59" s="7"/>
      <c r="F59" s="6" t="s">
        <v>19</v>
      </c>
      <c r="H59" s="3"/>
      <c r="N59" s="2"/>
      <c r="P59" s="3"/>
      <c r="Q59" s="2"/>
      <c r="R59" s="2"/>
      <c r="S59" s="2"/>
      <c r="T59" s="2"/>
      <c r="U59" s="2"/>
      <c r="V59" s="2"/>
    </row>
    <row r="60" spans="1:22" ht="12.75">
      <c r="A60" s="8" t="s">
        <v>13</v>
      </c>
      <c r="B60" s="9"/>
      <c r="C60" s="9"/>
      <c r="D60" s="9"/>
      <c r="E60" s="9"/>
      <c r="F60" s="8" t="s">
        <v>13</v>
      </c>
      <c r="H60" s="3"/>
      <c r="N60" s="2"/>
      <c r="P60" s="3"/>
      <c r="Q60" s="2"/>
      <c r="R60" s="2"/>
      <c r="S60" s="2"/>
      <c r="T60" s="2"/>
      <c r="U60" s="2"/>
      <c r="V60" s="2"/>
    </row>
    <row r="61" spans="1:22" ht="12.75">
      <c r="A61" s="6" t="s">
        <v>22</v>
      </c>
      <c r="B61" s="7"/>
      <c r="C61" s="7"/>
      <c r="D61" s="7"/>
      <c r="E61" s="7"/>
      <c r="F61" s="6" t="s">
        <v>22</v>
      </c>
      <c r="H61" s="3"/>
      <c r="N61" s="2"/>
      <c r="P61" s="3"/>
      <c r="Q61" s="2"/>
      <c r="R61" s="2"/>
      <c r="S61" s="2"/>
      <c r="T61" s="2"/>
      <c r="U61" s="2"/>
      <c r="V61" s="2"/>
    </row>
    <row r="62" spans="1:22" ht="12.75">
      <c r="A62" s="8" t="s">
        <v>18</v>
      </c>
      <c r="B62" s="9"/>
      <c r="C62" s="9"/>
      <c r="D62" s="9"/>
      <c r="E62" s="9"/>
      <c r="F62" s="8" t="s">
        <v>18</v>
      </c>
      <c r="H62" s="3"/>
      <c r="N62" s="2"/>
      <c r="P62" s="3"/>
      <c r="Q62" s="2"/>
      <c r="R62" s="2"/>
      <c r="S62" s="2"/>
      <c r="T62" s="2"/>
      <c r="U62" s="2"/>
      <c r="V62" s="2"/>
    </row>
    <row r="63" spans="1:22" ht="12.75">
      <c r="A63" s="6" t="s">
        <v>12</v>
      </c>
      <c r="B63" s="7"/>
      <c r="C63" s="7"/>
      <c r="D63" s="7"/>
      <c r="E63" s="7"/>
      <c r="F63" s="6" t="s">
        <v>12</v>
      </c>
      <c r="H63" s="3"/>
      <c r="N63" s="2"/>
      <c r="P63" s="3"/>
      <c r="Q63" s="2"/>
      <c r="R63" s="2"/>
      <c r="S63" s="2"/>
      <c r="T63" s="2"/>
      <c r="U63" s="2"/>
      <c r="V63" s="2"/>
    </row>
    <row r="64" spans="1:22" ht="12.75">
      <c r="A64" s="8" t="s">
        <v>30</v>
      </c>
      <c r="B64" s="9"/>
      <c r="C64" s="9"/>
      <c r="D64" s="9"/>
      <c r="E64" s="9"/>
      <c r="F64" s="8" t="s">
        <v>30</v>
      </c>
      <c r="H64" s="3"/>
      <c r="N64" s="2"/>
      <c r="P64" s="3"/>
      <c r="Q64" s="2"/>
      <c r="R64" s="2"/>
      <c r="S64" s="2"/>
      <c r="T64" s="2"/>
      <c r="U64" s="2"/>
      <c r="V64" s="2"/>
    </row>
    <row r="65" spans="1:22" ht="12.75">
      <c r="A65" s="6" t="s">
        <v>26</v>
      </c>
      <c r="B65" s="7"/>
      <c r="C65" s="7"/>
      <c r="D65" s="7"/>
      <c r="E65" s="7"/>
      <c r="F65" s="6" t="s">
        <v>26</v>
      </c>
      <c r="H65" s="3"/>
      <c r="N65" s="2"/>
      <c r="P65" s="3"/>
      <c r="Q65" s="2"/>
      <c r="R65" s="2"/>
      <c r="S65" s="2"/>
      <c r="T65" s="2"/>
      <c r="U65" s="2"/>
      <c r="V65" s="2"/>
    </row>
    <row r="66" spans="1:22" ht="12.75">
      <c r="A66" s="8" t="s">
        <v>9</v>
      </c>
      <c r="B66" s="9"/>
      <c r="C66" s="9"/>
      <c r="D66" s="9"/>
      <c r="E66" s="9"/>
      <c r="F66" s="8" t="s">
        <v>9</v>
      </c>
      <c r="H66" s="3"/>
      <c r="N66" s="2"/>
      <c r="P66" s="3"/>
      <c r="Q66" s="2"/>
      <c r="R66" s="2"/>
      <c r="S66" s="2"/>
      <c r="T66" s="2"/>
      <c r="U66" s="2"/>
      <c r="V66" s="2"/>
    </row>
    <row r="67" spans="1:22" ht="12.75">
      <c r="A67" s="6" t="s">
        <v>7</v>
      </c>
      <c r="B67" s="7"/>
      <c r="C67" s="7"/>
      <c r="D67" s="7"/>
      <c r="E67" s="7"/>
      <c r="F67" s="6" t="s">
        <v>7</v>
      </c>
      <c r="H67" s="3"/>
      <c r="N67" s="2"/>
      <c r="P67" s="3"/>
      <c r="Q67" s="2"/>
      <c r="R67" s="2"/>
      <c r="S67" s="2"/>
      <c r="T67" s="2"/>
      <c r="U67" s="2"/>
      <c r="V67" s="2"/>
    </row>
    <row r="68" spans="1:22" ht="12.75">
      <c r="A68" s="8" t="s">
        <v>4</v>
      </c>
      <c r="B68" s="9"/>
      <c r="C68" s="9"/>
      <c r="D68" s="9"/>
      <c r="E68" s="9"/>
      <c r="F68" s="8" t="s">
        <v>4</v>
      </c>
      <c r="H68" s="3"/>
      <c r="N68" s="2"/>
      <c r="P68" s="3"/>
      <c r="Q68" s="2"/>
      <c r="R68" s="2"/>
      <c r="S68" s="2"/>
      <c r="T68" s="2"/>
      <c r="U68" s="2"/>
      <c r="V68" s="2"/>
    </row>
    <row r="69" spans="1:22" ht="12.75">
      <c r="A69" s="6" t="s">
        <v>8</v>
      </c>
      <c r="B69" s="7"/>
      <c r="C69" s="7"/>
      <c r="D69" s="7"/>
      <c r="E69" s="7"/>
      <c r="F69" s="6" t="s">
        <v>8</v>
      </c>
      <c r="H69" s="3"/>
      <c r="N69" s="2"/>
      <c r="P69" s="3"/>
      <c r="Q69" s="2"/>
      <c r="R69" s="2"/>
      <c r="S69" s="2"/>
      <c r="T69" s="2"/>
      <c r="U69" s="2"/>
      <c r="V69" s="2"/>
    </row>
    <row r="70" spans="1:22" ht="12.75">
      <c r="A70" s="8" t="s">
        <v>10</v>
      </c>
      <c r="B70" s="9"/>
      <c r="C70" s="9"/>
      <c r="D70" s="9"/>
      <c r="E70" s="9"/>
      <c r="F70" s="8" t="s">
        <v>10</v>
      </c>
      <c r="H70" s="3"/>
      <c r="N70" s="2"/>
      <c r="P70" s="3"/>
      <c r="Q70" s="2"/>
      <c r="R70" s="2"/>
      <c r="S70" s="2"/>
      <c r="T70" s="2"/>
      <c r="U70" s="2"/>
      <c r="V70" s="2"/>
    </row>
    <row r="71" spans="1:22" ht="12.75">
      <c r="A71" s="6"/>
      <c r="B71" s="7"/>
      <c r="C71" s="7"/>
      <c r="D71" s="7"/>
      <c r="E71" s="7"/>
      <c r="F71" s="6"/>
      <c r="H71" s="3"/>
      <c r="N71" s="2"/>
      <c r="P71" s="3"/>
      <c r="Q71" s="2"/>
      <c r="R71" s="2"/>
      <c r="S71" s="2"/>
      <c r="T71" s="2"/>
      <c r="U71" s="2"/>
      <c r="V71" s="2"/>
    </row>
    <row r="72" spans="1:22" ht="12.75">
      <c r="A72" s="8" t="s">
        <v>39</v>
      </c>
      <c r="B72" s="9"/>
      <c r="C72" s="9"/>
      <c r="D72" s="9"/>
      <c r="E72" s="9"/>
      <c r="F72" s="8" t="s">
        <v>39</v>
      </c>
      <c r="H72" s="3"/>
      <c r="N72" s="2"/>
      <c r="P72" s="3"/>
      <c r="Q72" s="2"/>
      <c r="R72" s="2"/>
      <c r="S72" s="2"/>
      <c r="T72" s="2"/>
      <c r="U72" s="2"/>
      <c r="V72" s="2"/>
    </row>
    <row r="73" spans="1:22" ht="12.75">
      <c r="A73" s="8"/>
      <c r="B73" s="9"/>
      <c r="C73" s="9"/>
      <c r="D73" s="9"/>
      <c r="E73" s="9"/>
      <c r="H73" s="3"/>
      <c r="N73" s="2"/>
      <c r="P73" s="3"/>
      <c r="Q73" s="2"/>
      <c r="R73" s="2"/>
      <c r="S73" s="2"/>
      <c r="T73" s="2"/>
      <c r="U73" s="2"/>
      <c r="V73" s="2"/>
    </row>
    <row r="74" spans="1:7" ht="12.75">
      <c r="A74" s="23" t="s">
        <v>40</v>
      </c>
      <c r="B74" s="24"/>
      <c r="C74" s="24"/>
      <c r="D74" s="24"/>
      <c r="E74" s="24"/>
      <c r="F74" s="24"/>
      <c r="G74" s="24"/>
    </row>
    <row r="75" spans="1:7" ht="12.75">
      <c r="A75" s="23" t="s">
        <v>41</v>
      </c>
      <c r="B75" s="24"/>
      <c r="C75" s="24"/>
      <c r="D75" s="24"/>
      <c r="E75" s="24"/>
      <c r="F75" s="24"/>
      <c r="G75" s="24"/>
    </row>
  </sheetData>
  <sheetProtection/>
  <mergeCells count="9">
    <mergeCell ref="A44:F44"/>
    <mergeCell ref="H44:N44"/>
    <mergeCell ref="P44:V44"/>
    <mergeCell ref="A4:N4"/>
    <mergeCell ref="A5:N5"/>
    <mergeCell ref="A41:N41"/>
    <mergeCell ref="A43:F43"/>
    <mergeCell ref="H43:N43"/>
    <mergeCell ref="P43:V43"/>
  </mergeCells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2" r:id="rId3"/>
  <headerFooter alignWithMargins="0">
    <oddFooter>&amp;R&amp;"Times,Italic"OECD, Society at a Glance (www.oecd.org/els/social/indicators/SAG) / OCDE, Panorama de la Société (www/oecd.org/els/social/indicateurs/SAG)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D87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 customHeight="1"/>
  <cols>
    <col min="1" max="1" width="14.28125" style="23" bestFit="1" customWidth="1"/>
    <col min="2" max="2" width="13.28125" style="26" bestFit="1" customWidth="1"/>
    <col min="3" max="3" width="15.7109375" style="26" customWidth="1"/>
    <col min="4" max="4" width="10.8515625" style="26" customWidth="1"/>
    <col min="5" max="5" width="15.7109375" style="27" customWidth="1"/>
    <col min="6" max="6" width="10.8515625" style="24" customWidth="1"/>
    <col min="7" max="7" width="4.00390625" style="28" customWidth="1"/>
    <col min="8" max="8" width="15.7109375" style="29" customWidth="1"/>
    <col min="9" max="9" width="10.8515625" style="29" customWidth="1"/>
    <col min="10" max="10" width="15.7109375" style="30" customWidth="1"/>
    <col min="11" max="11" width="10.8515625" style="30" customWidth="1"/>
    <col min="12" max="12" width="3.57421875" style="30" customWidth="1"/>
    <col min="13" max="13" width="15.7109375" style="29" customWidth="1"/>
    <col min="14" max="14" width="10.8515625" style="24" customWidth="1"/>
    <col min="15" max="15" width="15.7109375" style="24" customWidth="1"/>
    <col min="16" max="16" width="10.8515625" style="24" customWidth="1"/>
    <col min="17" max="17" width="2.57421875" style="24" customWidth="1"/>
    <col min="18" max="18" width="18.28125" style="31" bestFit="1" customWidth="1"/>
    <col min="19" max="19" width="18.28125" style="23" customWidth="1"/>
    <col min="20" max="20" width="9.57421875" style="26" bestFit="1" customWidth="1"/>
    <col min="21" max="21" width="21.00390625" style="26" bestFit="1" customWidth="1"/>
    <col min="22" max="22" width="3.8515625" style="23" customWidth="1"/>
    <col min="23" max="23" width="21.00390625" style="23" bestFit="1" customWidth="1"/>
    <col min="24" max="24" width="12.57421875" style="23" bestFit="1" customWidth="1"/>
    <col min="25" max="25" width="9.57421875" style="23" bestFit="1" customWidth="1"/>
    <col min="26" max="26" width="5.8515625" style="23" customWidth="1"/>
    <col min="27" max="27" width="18.28125" style="23" customWidth="1"/>
    <col min="28" max="29" width="6.8515625" style="23" bestFit="1" customWidth="1"/>
    <col min="30" max="16384" width="9.140625" style="2" customWidth="1"/>
  </cols>
  <sheetData>
    <row r="1" ht="12.75" customHeight="1">
      <c r="A1" s="25" t="s">
        <v>0</v>
      </c>
    </row>
    <row r="3" ht="12.75" customHeight="1">
      <c r="A3" s="23" t="s">
        <v>1</v>
      </c>
    </row>
    <row r="4" ht="12.75" customHeight="1">
      <c r="A4" s="27" t="s">
        <v>42</v>
      </c>
    </row>
    <row r="5" ht="12.75" customHeight="1">
      <c r="A5" s="24" t="s">
        <v>43</v>
      </c>
    </row>
    <row r="6" ht="12.75" customHeight="1">
      <c r="A6" s="27"/>
    </row>
    <row r="7" ht="12.75" customHeight="1">
      <c r="A7" s="27" t="s">
        <v>44</v>
      </c>
    </row>
    <row r="8" ht="12.75" customHeight="1">
      <c r="A8" s="24" t="s">
        <v>45</v>
      </c>
    </row>
    <row r="9" spans="1:30" ht="12.75" customHeight="1">
      <c r="A9" s="32"/>
      <c r="B9" s="33"/>
      <c r="C9" s="33"/>
      <c r="D9" s="33"/>
      <c r="F9" s="28"/>
      <c r="H9" s="30"/>
      <c r="I9" s="30"/>
      <c r="M9" s="30"/>
      <c r="N9" s="28"/>
      <c r="O9" s="28"/>
      <c r="P9" s="28"/>
      <c r="Q9" s="28"/>
      <c r="R9" s="34"/>
      <c r="S9" s="32"/>
      <c r="T9" s="33"/>
      <c r="U9" s="33"/>
      <c r="V9" s="32"/>
      <c r="W9" s="32"/>
      <c r="X9" s="32"/>
      <c r="Y9" s="32"/>
      <c r="Z9" s="32"/>
      <c r="AA9" s="32"/>
      <c r="AB9" s="32"/>
      <c r="AC9" s="32"/>
      <c r="AD9" s="35"/>
    </row>
    <row r="10" spans="1:30" ht="12.75" customHeight="1">
      <c r="A10" s="32"/>
      <c r="B10" s="33"/>
      <c r="C10" s="36" t="s">
        <v>46</v>
      </c>
      <c r="D10" s="33"/>
      <c r="F10" s="28"/>
      <c r="H10" s="30"/>
      <c r="I10" s="30"/>
      <c r="M10" s="30"/>
      <c r="N10" s="28"/>
      <c r="O10" s="28"/>
      <c r="P10" s="28"/>
      <c r="Q10" s="28"/>
      <c r="R10" s="34"/>
      <c r="S10" s="32"/>
      <c r="T10" s="33"/>
      <c r="U10" s="33"/>
      <c r="V10" s="32"/>
      <c r="W10" s="32"/>
      <c r="X10" s="32"/>
      <c r="Y10" s="32"/>
      <c r="Z10" s="32"/>
      <c r="AA10" s="32"/>
      <c r="AB10" s="32"/>
      <c r="AC10" s="32"/>
      <c r="AD10" s="35"/>
    </row>
    <row r="11" spans="1:29" ht="12.75" customHeight="1">
      <c r="A11" s="37"/>
      <c r="B11" s="38"/>
      <c r="C11" s="38"/>
      <c r="D11" s="38"/>
      <c r="E11" s="39"/>
      <c r="F11" s="40"/>
      <c r="G11" s="40"/>
      <c r="H11" s="41"/>
      <c r="I11" s="41"/>
      <c r="J11" s="41"/>
      <c r="K11" s="41"/>
      <c r="L11" s="41"/>
      <c r="M11" s="41"/>
      <c r="N11" s="40"/>
      <c r="O11" s="40"/>
      <c r="P11" s="40"/>
      <c r="Q11" s="40"/>
      <c r="R11" s="42"/>
      <c r="S11" s="37"/>
      <c r="T11" s="38"/>
      <c r="U11" s="33"/>
      <c r="V11" s="32"/>
      <c r="X11" s="37"/>
      <c r="Y11" s="37"/>
      <c r="Z11" s="37"/>
      <c r="AA11" s="37"/>
      <c r="AB11" s="37"/>
      <c r="AC11" s="37"/>
    </row>
    <row r="12" spans="3:29" ht="12.75" customHeight="1">
      <c r="C12" s="43" t="s">
        <v>47</v>
      </c>
      <c r="D12" s="43"/>
      <c r="E12" s="43"/>
      <c r="F12" s="43"/>
      <c r="G12" s="44"/>
      <c r="H12" s="45" t="s">
        <v>48</v>
      </c>
      <c r="I12" s="45"/>
      <c r="J12" s="45"/>
      <c r="K12" s="45"/>
      <c r="L12" s="46"/>
      <c r="M12" s="45" t="s">
        <v>49</v>
      </c>
      <c r="N12" s="45"/>
      <c r="O12" s="45"/>
      <c r="P12" s="45"/>
      <c r="Q12" s="47"/>
      <c r="R12" s="47"/>
      <c r="S12" s="44"/>
      <c r="T12" s="48"/>
      <c r="U12" s="48"/>
      <c r="V12" s="44"/>
      <c r="W12" s="44"/>
      <c r="X12" s="44" t="str">
        <f>H12</f>
        <v>Reading scale</v>
      </c>
      <c r="Y12" s="44"/>
      <c r="Z12" s="44"/>
      <c r="AA12" s="44"/>
      <c r="AB12" s="44"/>
      <c r="AC12" s="44"/>
    </row>
    <row r="13" spans="3:29" ht="12.75" customHeight="1">
      <c r="C13" s="43" t="s">
        <v>50</v>
      </c>
      <c r="D13" s="43"/>
      <c r="E13" s="43"/>
      <c r="F13" s="43"/>
      <c r="G13" s="44"/>
      <c r="H13" s="45" t="s">
        <v>51</v>
      </c>
      <c r="I13" s="45"/>
      <c r="J13" s="45"/>
      <c r="K13" s="45"/>
      <c r="L13" s="46"/>
      <c r="M13" s="45" t="s">
        <v>52</v>
      </c>
      <c r="N13" s="45"/>
      <c r="O13" s="45"/>
      <c r="P13" s="45"/>
      <c r="Q13" s="47"/>
      <c r="R13" s="47"/>
      <c r="S13" s="44"/>
      <c r="T13" s="48"/>
      <c r="U13" s="48" t="s">
        <v>53</v>
      </c>
      <c r="V13" s="44"/>
      <c r="W13" s="44" t="s">
        <v>54</v>
      </c>
      <c r="X13" s="44" t="str">
        <f>H13</f>
        <v>Échelle de la lecture</v>
      </c>
      <c r="Y13" s="44"/>
      <c r="Z13" s="44"/>
      <c r="AA13" s="44" t="s">
        <v>54</v>
      </c>
      <c r="AB13" s="44"/>
      <c r="AC13" s="44"/>
    </row>
    <row r="14" spans="3:29" ht="12.75" customHeight="1">
      <c r="C14" s="49" t="s">
        <v>55</v>
      </c>
      <c r="D14" s="50"/>
      <c r="E14" s="49" t="s">
        <v>56</v>
      </c>
      <c r="F14" s="50"/>
      <c r="G14" s="51"/>
      <c r="H14" s="49" t="s">
        <v>55</v>
      </c>
      <c r="I14" s="50"/>
      <c r="J14" s="49" t="s">
        <v>56</v>
      </c>
      <c r="K14" s="50"/>
      <c r="L14" s="51"/>
      <c r="M14" s="49" t="s">
        <v>55</v>
      </c>
      <c r="N14" s="50"/>
      <c r="O14" s="49" t="s">
        <v>56</v>
      </c>
      <c r="P14" s="50"/>
      <c r="Q14" s="51"/>
      <c r="R14" s="52"/>
      <c r="S14" s="53"/>
      <c r="T14" s="51"/>
      <c r="U14" s="54" t="s">
        <v>57</v>
      </c>
      <c r="V14" s="53"/>
      <c r="W14" s="37" t="s">
        <v>58</v>
      </c>
      <c r="X14" s="55" t="str">
        <f>H14</f>
        <v>PISA 2006</v>
      </c>
      <c r="Y14" s="55" t="str">
        <f>J14</f>
        <v>PISA 2000</v>
      </c>
      <c r="Z14" s="53"/>
      <c r="AA14" s="37" t="s">
        <v>58</v>
      </c>
      <c r="AB14" s="55"/>
      <c r="AC14" s="55"/>
    </row>
    <row r="15" spans="3:29" ht="12.75" customHeight="1">
      <c r="C15" s="56" t="s">
        <v>59</v>
      </c>
      <c r="D15" s="57" t="s">
        <v>60</v>
      </c>
      <c r="E15" s="56" t="s">
        <v>59</v>
      </c>
      <c r="F15" s="57" t="s">
        <v>60</v>
      </c>
      <c r="G15" s="58"/>
      <c r="H15" s="56" t="s">
        <v>59</v>
      </c>
      <c r="I15" s="57" t="s">
        <v>60</v>
      </c>
      <c r="J15" s="59" t="s">
        <v>59</v>
      </c>
      <c r="K15" s="57" t="s">
        <v>60</v>
      </c>
      <c r="L15" s="58"/>
      <c r="M15" s="56" t="s">
        <v>59</v>
      </c>
      <c r="N15" s="57" t="s">
        <v>60</v>
      </c>
      <c r="O15" s="59" t="s">
        <v>59</v>
      </c>
      <c r="P15" s="57" t="s">
        <v>60</v>
      </c>
      <c r="Q15" s="60"/>
      <c r="R15" s="61"/>
      <c r="S15" s="62"/>
      <c r="T15" s="58"/>
      <c r="U15" s="63"/>
      <c r="V15" s="62"/>
      <c r="W15" s="64" t="s">
        <v>61</v>
      </c>
      <c r="X15" s="64"/>
      <c r="Y15" s="64"/>
      <c r="Z15" s="62"/>
      <c r="AA15" s="65" t="s">
        <v>61</v>
      </c>
      <c r="AB15" s="65"/>
      <c r="AC15" s="65"/>
    </row>
    <row r="16" spans="3:29" ht="12.75" customHeight="1">
      <c r="C16" s="66" t="s">
        <v>62</v>
      </c>
      <c r="D16" s="67"/>
      <c r="E16" s="66" t="s">
        <v>62</v>
      </c>
      <c r="F16" s="67"/>
      <c r="G16" s="58"/>
      <c r="H16" s="68" t="s">
        <v>62</v>
      </c>
      <c r="I16" s="67"/>
      <c r="J16" s="68" t="s">
        <v>62</v>
      </c>
      <c r="K16" s="69"/>
      <c r="L16" s="58"/>
      <c r="M16" s="68" t="s">
        <v>62</v>
      </c>
      <c r="N16" s="67"/>
      <c r="O16" s="70" t="s">
        <v>62</v>
      </c>
      <c r="P16" s="69"/>
      <c r="Q16" s="60"/>
      <c r="R16" s="61"/>
      <c r="S16" s="62"/>
      <c r="T16" s="58"/>
      <c r="U16" s="58"/>
      <c r="V16" s="62"/>
      <c r="W16" s="62"/>
      <c r="X16" s="62"/>
      <c r="Y16" s="62"/>
      <c r="Z16" s="62"/>
      <c r="AA16" s="62"/>
      <c r="AB16" s="62"/>
      <c r="AC16" s="62"/>
    </row>
    <row r="17" spans="1:29" ht="12.75" customHeight="1">
      <c r="A17" s="23" t="s">
        <v>63</v>
      </c>
      <c r="B17" s="26" t="s">
        <v>4</v>
      </c>
      <c r="C17" s="71">
        <v>548.3583950991933</v>
      </c>
      <c r="D17" s="72">
        <v>80.89218258539569</v>
      </c>
      <c r="E17" s="71">
        <v>536</v>
      </c>
      <c r="F17" s="72">
        <v>80</v>
      </c>
      <c r="G17" s="73"/>
      <c r="H17" s="71">
        <v>546.8682813594907</v>
      </c>
      <c r="I17" s="72">
        <v>81.2307268196863</v>
      </c>
      <c r="J17" s="74">
        <v>546</v>
      </c>
      <c r="K17" s="75">
        <v>89</v>
      </c>
      <c r="L17" s="76"/>
      <c r="M17" s="71">
        <v>563.3228338782795</v>
      </c>
      <c r="N17" s="72">
        <v>85.64410179000106</v>
      </c>
      <c r="O17" s="77">
        <v>538</v>
      </c>
      <c r="P17" s="78">
        <v>86</v>
      </c>
      <c r="Q17" s="79"/>
      <c r="R17" s="79" t="s">
        <v>64</v>
      </c>
      <c r="S17" s="80"/>
      <c r="T17" s="26" t="s">
        <v>4</v>
      </c>
      <c r="U17" s="81">
        <f>H17-J17</f>
        <v>0.868281359490652</v>
      </c>
      <c r="V17" s="26"/>
      <c r="W17" s="82">
        <f>X17-Y17</f>
        <v>-0.01446565195326846</v>
      </c>
      <c r="X17" s="83">
        <f aca="true" t="shared" si="0" ref="X17:X40">I17/H17</f>
        <v>0.14853801105039455</v>
      </c>
      <c r="Y17" s="83">
        <f>K17/J17</f>
        <v>0.163003663003663</v>
      </c>
      <c r="AA17" s="82">
        <f>AB17-AC17</f>
        <v>-2.441475409351865</v>
      </c>
      <c r="AB17" s="84">
        <f>I17^2/H17</f>
        <v>12.065850597974142</v>
      </c>
      <c r="AC17" s="84">
        <f>K17^2/J17</f>
        <v>14.507326007326007</v>
      </c>
    </row>
    <row r="18" spans="1:29" ht="12.75" customHeight="1">
      <c r="A18" s="23" t="s">
        <v>65</v>
      </c>
      <c r="B18" s="26" t="s">
        <v>5</v>
      </c>
      <c r="C18" s="85">
        <v>547.4584786913201</v>
      </c>
      <c r="D18" s="86">
        <v>92.581173808531</v>
      </c>
      <c r="E18" s="85">
        <v>547</v>
      </c>
      <c r="F18" s="86">
        <v>84</v>
      </c>
      <c r="G18" s="73"/>
      <c r="H18" s="85">
        <v>556.0219102262541</v>
      </c>
      <c r="I18" s="86">
        <v>88.28837829264727</v>
      </c>
      <c r="J18" s="87">
        <v>525</v>
      </c>
      <c r="K18" s="88">
        <v>70</v>
      </c>
      <c r="L18" s="76"/>
      <c r="M18" s="85">
        <v>522.1481407544865</v>
      </c>
      <c r="N18" s="86">
        <v>90.05427938533705</v>
      </c>
      <c r="O18" s="77">
        <v>552</v>
      </c>
      <c r="P18" s="89">
        <v>81</v>
      </c>
      <c r="Q18" s="79"/>
      <c r="R18" s="79" t="s">
        <v>66</v>
      </c>
      <c r="S18" s="80"/>
      <c r="T18" s="26" t="s">
        <v>5</v>
      </c>
      <c r="U18" s="81">
        <f aca="true" t="shared" si="1" ref="U18:U46">H18-J18</f>
        <v>31.021910226254136</v>
      </c>
      <c r="V18" s="26"/>
      <c r="W18" s="82">
        <f aca="true" t="shared" si="2" ref="W18:W46">X18-Y18</f>
        <v>0.025452456702748733</v>
      </c>
      <c r="X18" s="83">
        <f t="shared" si="0"/>
        <v>0.15878579003608206</v>
      </c>
      <c r="Y18" s="83">
        <f>K18/J18</f>
        <v>0.13333333333333333</v>
      </c>
      <c r="AA18" s="82">
        <f>AB18-AC18</f>
        <v>4.685606564869142</v>
      </c>
      <c r="AB18" s="84">
        <f aca="true" t="shared" si="3" ref="AB18:AB46">I18^2/H18</f>
        <v>14.018939898202476</v>
      </c>
      <c r="AC18" s="84">
        <f aca="true" t="shared" si="4" ref="AC18:AC46">K18^2/J18</f>
        <v>9.333333333333334</v>
      </c>
    </row>
    <row r="19" spans="1:29" ht="12.75" customHeight="1">
      <c r="A19" s="23" t="s">
        <v>67</v>
      </c>
      <c r="B19" s="26" t="s">
        <v>6</v>
      </c>
      <c r="C19" s="85">
        <v>530.6540463058651</v>
      </c>
      <c r="D19" s="86">
        <v>88.58671382823252</v>
      </c>
      <c r="E19" s="85" t="s">
        <v>68</v>
      </c>
      <c r="F19" s="86"/>
      <c r="G19" s="73"/>
      <c r="H19" s="85">
        <v>506.74697063490953</v>
      </c>
      <c r="I19" s="86">
        <v>96.61481143798085</v>
      </c>
      <c r="J19" s="87" t="s">
        <v>68</v>
      </c>
      <c r="K19" s="88"/>
      <c r="L19" s="76"/>
      <c r="M19" s="85">
        <v>524.8615057278145</v>
      </c>
      <c r="N19" s="86">
        <v>95.6252679144174</v>
      </c>
      <c r="O19" s="77" t="s">
        <v>68</v>
      </c>
      <c r="P19" s="89"/>
      <c r="Q19" s="79"/>
      <c r="R19" s="79" t="s">
        <v>69</v>
      </c>
      <c r="S19" s="80"/>
      <c r="T19" s="26" t="s">
        <v>6</v>
      </c>
      <c r="U19" s="81"/>
      <c r="V19" s="26"/>
      <c r="W19" s="90"/>
      <c r="X19" s="83">
        <f t="shared" si="0"/>
        <v>0.19065690973333488</v>
      </c>
      <c r="Y19" s="83"/>
      <c r="AA19" s="90"/>
      <c r="AB19" s="84">
        <f t="shared" si="3"/>
        <v>18.420281383234283</v>
      </c>
      <c r="AC19" s="84"/>
    </row>
    <row r="20" spans="1:29" ht="12.75" customHeight="1">
      <c r="A20" s="23" t="s">
        <v>70</v>
      </c>
      <c r="B20" s="26" t="s">
        <v>7</v>
      </c>
      <c r="C20" s="85">
        <v>529.6561470478578</v>
      </c>
      <c r="D20" s="86">
        <v>97.41741763265975</v>
      </c>
      <c r="E20" s="85">
        <v>529</v>
      </c>
      <c r="F20" s="86">
        <v>100</v>
      </c>
      <c r="G20" s="73"/>
      <c r="H20" s="85">
        <v>499.2777834718157</v>
      </c>
      <c r="I20" s="86">
        <v>94.09487911721916</v>
      </c>
      <c r="J20" s="87">
        <v>494</v>
      </c>
      <c r="K20" s="88">
        <v>102</v>
      </c>
      <c r="L20" s="76"/>
      <c r="M20" s="85">
        <v>511.5239097705423</v>
      </c>
      <c r="N20" s="86">
        <v>99.32861419626337</v>
      </c>
      <c r="O20" s="77">
        <v>496</v>
      </c>
      <c r="P20" s="89">
        <v>100</v>
      </c>
      <c r="Q20" s="79"/>
      <c r="R20" s="79" t="s">
        <v>71</v>
      </c>
      <c r="S20" s="80"/>
      <c r="T20" s="26" t="s">
        <v>7</v>
      </c>
      <c r="U20" s="81">
        <f t="shared" si="1"/>
        <v>5.277783471815724</v>
      </c>
      <c r="V20" s="26"/>
      <c r="W20" s="82">
        <f t="shared" si="2"/>
        <v>-0.01801575384682469</v>
      </c>
      <c r="X20" s="83">
        <f t="shared" si="0"/>
        <v>0.18846197894669758</v>
      </c>
      <c r="Y20" s="83">
        <f aca="true" t="shared" si="5" ref="Y20:Y35">K20/J20</f>
        <v>0.20647773279352227</v>
      </c>
      <c r="AA20" s="82">
        <f aca="true" t="shared" si="6" ref="AA20:AA35">AB20-AC20</f>
        <v>-3.3274216177578637</v>
      </c>
      <c r="AB20" s="84">
        <f t="shared" si="3"/>
        <v>17.73330712718141</v>
      </c>
      <c r="AC20" s="84">
        <f t="shared" si="4"/>
        <v>21.060728744939272</v>
      </c>
    </row>
    <row r="21" spans="1:29" ht="12.75" customHeight="1">
      <c r="A21" s="23" t="s">
        <v>72</v>
      </c>
      <c r="B21" s="26" t="s">
        <v>8</v>
      </c>
      <c r="C21" s="85">
        <v>527.0071788866877</v>
      </c>
      <c r="D21" s="86">
        <v>85.79927506044704</v>
      </c>
      <c r="E21" s="85">
        <v>533</v>
      </c>
      <c r="F21" s="86">
        <v>85</v>
      </c>
      <c r="G21" s="73"/>
      <c r="H21" s="85">
        <v>527.0112953303301</v>
      </c>
      <c r="I21" s="86">
        <v>96.26003089902188</v>
      </c>
      <c r="J21" s="87">
        <v>534</v>
      </c>
      <c r="K21" s="88">
        <v>95</v>
      </c>
      <c r="L21" s="76"/>
      <c r="M21" s="85">
        <v>534.469777292383</v>
      </c>
      <c r="N21" s="86">
        <v>94.19803393750983</v>
      </c>
      <c r="O21" s="77">
        <v>529</v>
      </c>
      <c r="P21" s="89">
        <v>89</v>
      </c>
      <c r="Q21" s="79"/>
      <c r="R21" s="79" t="s">
        <v>72</v>
      </c>
      <c r="S21" s="80"/>
      <c r="T21" s="26" t="s">
        <v>8</v>
      </c>
      <c r="U21" s="81">
        <f t="shared" si="1"/>
        <v>-6.988704669669914</v>
      </c>
      <c r="V21" s="26"/>
      <c r="W21" s="82">
        <f t="shared" si="2"/>
        <v>0.004750068555236131</v>
      </c>
      <c r="X21" s="83">
        <f t="shared" si="0"/>
        <v>0.18265269027808256</v>
      </c>
      <c r="Y21" s="83">
        <f t="shared" si="5"/>
        <v>0.17790262172284643</v>
      </c>
      <c r="AA21" s="82">
        <f t="shared" si="6"/>
        <v>0.6814045462872933</v>
      </c>
      <c r="AB21" s="84">
        <f t="shared" si="3"/>
        <v>17.582153609957704</v>
      </c>
      <c r="AC21" s="84">
        <f t="shared" si="4"/>
        <v>16.90074906367041</v>
      </c>
    </row>
    <row r="22" spans="1:29" ht="12.75" customHeight="1">
      <c r="A22" s="23" t="s">
        <v>73</v>
      </c>
      <c r="B22" s="26" t="s">
        <v>9</v>
      </c>
      <c r="C22" s="85">
        <v>523.1025149430003</v>
      </c>
      <c r="D22" s="86">
        <v>91.01539077279959</v>
      </c>
      <c r="E22" s="85">
        <v>557</v>
      </c>
      <c r="F22" s="86">
        <v>87</v>
      </c>
      <c r="G22" s="73"/>
      <c r="H22" s="85">
        <v>497.95706867496705</v>
      </c>
      <c r="I22" s="86">
        <v>102.38606954916189</v>
      </c>
      <c r="J22" s="87">
        <v>522</v>
      </c>
      <c r="K22" s="88">
        <v>86</v>
      </c>
      <c r="L22" s="76"/>
      <c r="M22" s="85">
        <v>531.388508788485</v>
      </c>
      <c r="N22" s="86">
        <v>100.12455141845079</v>
      </c>
      <c r="O22" s="77">
        <v>550</v>
      </c>
      <c r="P22" s="89">
        <v>90</v>
      </c>
      <c r="Q22" s="79"/>
      <c r="R22" s="79" t="s">
        <v>74</v>
      </c>
      <c r="S22" s="80"/>
      <c r="T22" s="26" t="s">
        <v>9</v>
      </c>
      <c r="U22" s="81">
        <f t="shared" si="1"/>
        <v>-24.042931325032953</v>
      </c>
      <c r="V22" s="26"/>
      <c r="W22" s="82">
        <f t="shared" si="2"/>
        <v>0.04086128462586408</v>
      </c>
      <c r="X22" s="83">
        <f t="shared" si="0"/>
        <v>0.2056122424802702</v>
      </c>
      <c r="Y22" s="83">
        <f t="shared" si="5"/>
        <v>0.16475095785440613</v>
      </c>
      <c r="AA22" s="82">
        <f t="shared" si="6"/>
        <v>6.883246983265156</v>
      </c>
      <c r="AB22" s="84">
        <f t="shared" si="3"/>
        <v>21.051829358744083</v>
      </c>
      <c r="AC22" s="84">
        <f t="shared" si="4"/>
        <v>14.168582375478927</v>
      </c>
    </row>
    <row r="23" spans="1:29" ht="12.75" customHeight="1">
      <c r="A23" s="23" t="s">
        <v>75</v>
      </c>
      <c r="B23" s="26" t="s">
        <v>10</v>
      </c>
      <c r="C23" s="85">
        <v>521.9888488108139</v>
      </c>
      <c r="D23" s="86">
        <v>93.28493699000911</v>
      </c>
      <c r="E23" s="85">
        <v>537</v>
      </c>
      <c r="F23" s="86">
        <v>99</v>
      </c>
      <c r="G23" s="73"/>
      <c r="H23" s="85">
        <v>521.0326446670553</v>
      </c>
      <c r="I23" s="86">
        <v>105.1902981204207</v>
      </c>
      <c r="J23" s="91">
        <v>529</v>
      </c>
      <c r="K23" s="92">
        <v>108</v>
      </c>
      <c r="L23" s="76"/>
      <c r="M23" s="85">
        <v>530.384360780158</v>
      </c>
      <c r="N23" s="86">
        <v>107.27896161124757</v>
      </c>
      <c r="O23" s="93">
        <v>528</v>
      </c>
      <c r="P23" s="86">
        <v>101</v>
      </c>
      <c r="Q23" s="79"/>
      <c r="R23" s="79" t="s">
        <v>76</v>
      </c>
      <c r="S23" s="80"/>
      <c r="T23" s="26" t="s">
        <v>10</v>
      </c>
      <c r="U23" s="81">
        <f t="shared" si="1"/>
        <v>-7.967355332944749</v>
      </c>
      <c r="V23" s="26"/>
      <c r="W23" s="82">
        <f t="shared" si="2"/>
        <v>-0.0022706758704260366</v>
      </c>
      <c r="X23" s="83">
        <f t="shared" si="0"/>
        <v>0.2018881142997063</v>
      </c>
      <c r="Y23" s="83">
        <f t="shared" si="5"/>
        <v>0.20415879017013233</v>
      </c>
      <c r="AA23" s="82">
        <f t="shared" si="6"/>
        <v>-0.8124784082186167</v>
      </c>
      <c r="AB23" s="84">
        <f t="shared" si="3"/>
        <v>21.236670930155675</v>
      </c>
      <c r="AC23" s="84">
        <f t="shared" si="4"/>
        <v>22.049149338374292</v>
      </c>
    </row>
    <row r="24" spans="1:29" ht="12.75" customHeight="1">
      <c r="A24" s="23" t="s">
        <v>77</v>
      </c>
      <c r="B24" s="26" t="s">
        <v>11</v>
      </c>
      <c r="C24" s="85">
        <v>520.3489725923573</v>
      </c>
      <c r="D24" s="86">
        <v>106.10429131016343</v>
      </c>
      <c r="E24" s="85">
        <v>520</v>
      </c>
      <c r="F24" s="86">
        <v>106</v>
      </c>
      <c r="G24" s="73"/>
      <c r="H24" s="85">
        <v>500.9005947246784</v>
      </c>
      <c r="I24" s="86">
        <v>109.99588614127525</v>
      </c>
      <c r="J24" s="87">
        <v>507</v>
      </c>
      <c r="K24" s="88">
        <v>107</v>
      </c>
      <c r="L24" s="76"/>
      <c r="M24" s="85">
        <v>510.3634836232149</v>
      </c>
      <c r="N24" s="86">
        <v>99.68135663519058</v>
      </c>
      <c r="O24" s="77">
        <v>496</v>
      </c>
      <c r="P24" s="89">
        <v>111</v>
      </c>
      <c r="Q24" s="79"/>
      <c r="R24" s="79" t="s">
        <v>78</v>
      </c>
      <c r="S24" s="80"/>
      <c r="T24" s="26" t="s">
        <v>11</v>
      </c>
      <c r="U24" s="81">
        <f t="shared" si="1"/>
        <v>-6.099405275321601</v>
      </c>
      <c r="V24" s="26"/>
      <c r="W24" s="82">
        <f t="shared" si="2"/>
        <v>0.008550872964287443</v>
      </c>
      <c r="X24" s="83">
        <f t="shared" si="0"/>
        <v>0.21959623785580618</v>
      </c>
      <c r="Y24" s="83">
        <f t="shared" si="5"/>
        <v>0.21104536489151873</v>
      </c>
      <c r="AA24" s="82">
        <f t="shared" si="6"/>
        <v>1.5728287328471495</v>
      </c>
      <c r="AB24" s="84">
        <f t="shared" si="3"/>
        <v>24.154682776239653</v>
      </c>
      <c r="AC24" s="84">
        <f t="shared" si="4"/>
        <v>22.581854043392504</v>
      </c>
    </row>
    <row r="25" spans="1:29" ht="12.75" customHeight="1">
      <c r="A25" s="23" t="s">
        <v>79</v>
      </c>
      <c r="B25" s="26" t="s">
        <v>12</v>
      </c>
      <c r="C25" s="85">
        <v>519.9077486590074</v>
      </c>
      <c r="D25" s="86">
        <v>88.0045470167026</v>
      </c>
      <c r="E25" s="85">
        <v>533</v>
      </c>
      <c r="F25" s="86">
        <v>90</v>
      </c>
      <c r="G25" s="73"/>
      <c r="H25" s="85">
        <v>512.8932913565569</v>
      </c>
      <c r="I25" s="86">
        <v>93.74984494055103</v>
      </c>
      <c r="J25" s="87">
        <v>528</v>
      </c>
      <c r="K25" s="88">
        <v>102</v>
      </c>
      <c r="L25" s="76"/>
      <c r="M25" s="85">
        <v>526.8795885579179</v>
      </c>
      <c r="N25" s="86">
        <v>100.20456669980575</v>
      </c>
      <c r="O25" s="77">
        <v>528</v>
      </c>
      <c r="P25" s="89">
        <v>94</v>
      </c>
      <c r="Q25" s="79"/>
      <c r="R25" s="79" t="s">
        <v>80</v>
      </c>
      <c r="S25" s="80"/>
      <c r="T25" s="26" t="s">
        <v>12</v>
      </c>
      <c r="U25" s="81">
        <f t="shared" si="1"/>
        <v>-15.106708643443085</v>
      </c>
      <c r="V25" s="26"/>
      <c r="W25" s="82">
        <f t="shared" si="2"/>
        <v>-0.010395561234313427</v>
      </c>
      <c r="X25" s="83">
        <f t="shared" si="0"/>
        <v>0.18278625694750475</v>
      </c>
      <c r="Y25" s="83">
        <f t="shared" si="5"/>
        <v>0.19318181818181818</v>
      </c>
      <c r="AA25" s="82">
        <f t="shared" si="6"/>
        <v>-2.5683622084531628</v>
      </c>
      <c r="AB25" s="84">
        <f t="shared" si="3"/>
        <v>17.13618324609229</v>
      </c>
      <c r="AC25" s="84">
        <f t="shared" si="4"/>
        <v>19.704545454545453</v>
      </c>
    </row>
    <row r="26" spans="1:29" ht="12.75" customHeight="1">
      <c r="A26" s="23" t="s">
        <v>81</v>
      </c>
      <c r="B26" s="26" t="s">
        <v>13</v>
      </c>
      <c r="C26" s="85">
        <v>513.0259500031095</v>
      </c>
      <c r="D26" s="86">
        <v>84.81060581594218</v>
      </c>
      <c r="E26" s="85">
        <v>514</v>
      </c>
      <c r="F26" s="86">
        <v>87</v>
      </c>
      <c r="G26" s="73"/>
      <c r="H26" s="85">
        <v>494.48298069331435</v>
      </c>
      <c r="I26" s="86">
        <v>89.26527741949438</v>
      </c>
      <c r="J26" s="91">
        <v>497</v>
      </c>
      <c r="K26" s="92">
        <v>98</v>
      </c>
      <c r="L26" s="76"/>
      <c r="M26" s="85">
        <v>495.89430996721217</v>
      </c>
      <c r="N26" s="86">
        <v>93.13443473361804</v>
      </c>
      <c r="O26" s="93">
        <v>481</v>
      </c>
      <c r="P26" s="86">
        <v>103</v>
      </c>
      <c r="Q26" s="79"/>
      <c r="R26" s="79" t="s">
        <v>82</v>
      </c>
      <c r="S26" s="80"/>
      <c r="T26" s="26" t="s">
        <v>13</v>
      </c>
      <c r="U26" s="81">
        <f t="shared" si="1"/>
        <v>-2.517019306685654</v>
      </c>
      <c r="V26" s="26"/>
      <c r="W26" s="82">
        <f t="shared" si="2"/>
        <v>-0.016660652107475</v>
      </c>
      <c r="X26" s="83">
        <f t="shared" si="0"/>
        <v>0.18052244648407428</v>
      </c>
      <c r="Y26" s="83">
        <f t="shared" si="5"/>
        <v>0.19718309859154928</v>
      </c>
      <c r="AA26" s="82">
        <f t="shared" si="6"/>
        <v>-3.20955739612511</v>
      </c>
      <c r="AB26" s="84">
        <f t="shared" si="3"/>
        <v>16.114386265846722</v>
      </c>
      <c r="AC26" s="84">
        <f t="shared" si="4"/>
        <v>19.323943661971832</v>
      </c>
    </row>
    <row r="27" spans="1:29" ht="12.75" customHeight="1">
      <c r="A27" s="23" t="s">
        <v>83</v>
      </c>
      <c r="B27" s="26" t="s">
        <v>14</v>
      </c>
      <c r="C27" s="85">
        <v>509.8593591476872</v>
      </c>
      <c r="D27" s="86">
        <v>103.17911154119598</v>
      </c>
      <c r="E27" s="85">
        <v>498</v>
      </c>
      <c r="F27" s="86">
        <v>96</v>
      </c>
      <c r="G27" s="73"/>
      <c r="H27" s="85">
        <v>482.7151620950892</v>
      </c>
      <c r="I27" s="86">
        <v>111.26604732526202</v>
      </c>
      <c r="J27" s="87">
        <v>492</v>
      </c>
      <c r="K27" s="88">
        <v>96</v>
      </c>
      <c r="L27" s="76"/>
      <c r="M27" s="85">
        <v>512.8607460747616</v>
      </c>
      <c r="N27" s="86">
        <v>98.44992941642967</v>
      </c>
      <c r="O27" s="77">
        <v>511</v>
      </c>
      <c r="P27" s="89">
        <v>94</v>
      </c>
      <c r="Q27" s="79"/>
      <c r="R27" s="79" t="s">
        <v>84</v>
      </c>
      <c r="S27" s="80"/>
      <c r="T27" s="26" t="s">
        <v>14</v>
      </c>
      <c r="U27" s="81">
        <f t="shared" si="1"/>
        <v>-9.284837904910773</v>
      </c>
      <c r="V27" s="26"/>
      <c r="W27" s="82">
        <f t="shared" si="2"/>
        <v>0.035378468204528835</v>
      </c>
      <c r="X27" s="83">
        <f t="shared" si="0"/>
        <v>0.23050041942404104</v>
      </c>
      <c r="Y27" s="83">
        <f t="shared" si="5"/>
        <v>0.1951219512195122</v>
      </c>
      <c r="AA27" s="82">
        <f t="shared" si="6"/>
        <v>6.915163259054925</v>
      </c>
      <c r="AB27" s="84">
        <f t="shared" si="3"/>
        <v>25.646870576128094</v>
      </c>
      <c r="AC27" s="84">
        <f t="shared" si="4"/>
        <v>18.73170731707317</v>
      </c>
    </row>
    <row r="28" spans="1:29" ht="12.75" customHeight="1">
      <c r="A28" s="23" t="s">
        <v>85</v>
      </c>
      <c r="B28" s="26" t="s">
        <v>15</v>
      </c>
      <c r="C28" s="85">
        <v>505.5448284104843</v>
      </c>
      <c r="D28" s="86">
        <v>88.04280773293455</v>
      </c>
      <c r="E28" s="85">
        <v>514</v>
      </c>
      <c r="F28" s="86">
        <v>85</v>
      </c>
      <c r="G28" s="73"/>
      <c r="H28" s="85">
        <v>484.4452715296695</v>
      </c>
      <c r="I28" s="86">
        <v>97.02191841936207</v>
      </c>
      <c r="J28" s="91">
        <v>507</v>
      </c>
      <c r="K28" s="92">
        <v>92</v>
      </c>
      <c r="L28" s="76"/>
      <c r="M28" s="85">
        <v>490.7937740719477</v>
      </c>
      <c r="N28" s="86">
        <v>96.87851354542022</v>
      </c>
      <c r="O28" s="93">
        <v>496</v>
      </c>
      <c r="P28" s="86">
        <v>88</v>
      </c>
      <c r="Q28" s="79"/>
      <c r="R28" s="79" t="s">
        <v>86</v>
      </c>
      <c r="S28" s="80"/>
      <c r="T28" s="26" t="s">
        <v>15</v>
      </c>
      <c r="U28" s="81">
        <f t="shared" si="1"/>
        <v>-22.554728470330474</v>
      </c>
      <c r="V28" s="26"/>
      <c r="W28" s="82">
        <f t="shared" si="2"/>
        <v>0.018814694241407914</v>
      </c>
      <c r="X28" s="83">
        <f t="shared" si="0"/>
        <v>0.20027426031635862</v>
      </c>
      <c r="Y28" s="83">
        <f t="shared" si="5"/>
        <v>0.1814595660749507</v>
      </c>
      <c r="AA28" s="82">
        <f t="shared" si="6"/>
        <v>2.736712867016365</v>
      </c>
      <c r="AB28" s="84">
        <f t="shared" si="3"/>
        <v>19.43099294591183</v>
      </c>
      <c r="AC28" s="84">
        <f t="shared" si="4"/>
        <v>16.694280078895464</v>
      </c>
    </row>
    <row r="29" spans="1:29" ht="12.75" customHeight="1">
      <c r="A29" s="23" t="s">
        <v>87</v>
      </c>
      <c r="B29" s="26" t="s">
        <v>16</v>
      </c>
      <c r="C29" s="85">
        <v>505.4835984598626</v>
      </c>
      <c r="D29" s="86">
        <v>98.10604062010806</v>
      </c>
      <c r="E29" s="85">
        <v>515</v>
      </c>
      <c r="F29" s="86">
        <v>92</v>
      </c>
      <c r="G29" s="73"/>
      <c r="H29" s="85">
        <v>490.1939772665889</v>
      </c>
      <c r="I29" s="86">
        <v>108.2124018558261</v>
      </c>
      <c r="J29" s="91">
        <v>507</v>
      </c>
      <c r="K29" s="92">
        <v>93</v>
      </c>
      <c r="L29" s="76"/>
      <c r="M29" s="85">
        <v>510.83715413471145</v>
      </c>
      <c r="N29" s="86">
        <v>97.85768219731703</v>
      </c>
      <c r="O29" s="93">
        <v>519</v>
      </c>
      <c r="P29" s="86">
        <v>91</v>
      </c>
      <c r="Q29" s="79"/>
      <c r="R29" s="79" t="s">
        <v>88</v>
      </c>
      <c r="S29" s="80"/>
      <c r="T29" s="26" t="s">
        <v>16</v>
      </c>
      <c r="U29" s="81">
        <f t="shared" si="1"/>
        <v>-16.806022733411112</v>
      </c>
      <c r="V29" s="26"/>
      <c r="W29" s="82">
        <f t="shared" si="2"/>
        <v>0.037322293358900444</v>
      </c>
      <c r="X29" s="83">
        <f t="shared" si="0"/>
        <v>0.22075424602162233</v>
      </c>
      <c r="Y29" s="83">
        <f t="shared" si="5"/>
        <v>0.1834319526627219</v>
      </c>
      <c r="AA29" s="82">
        <f t="shared" si="6"/>
        <v>6.829175584238559</v>
      </c>
      <c r="AB29" s="84">
        <f t="shared" si="3"/>
        <v>23.888347181871694</v>
      </c>
      <c r="AC29" s="84">
        <f t="shared" si="4"/>
        <v>17.059171597633135</v>
      </c>
    </row>
    <row r="30" spans="1:29" ht="12.75" customHeight="1">
      <c r="A30" s="23" t="s">
        <v>89</v>
      </c>
      <c r="B30" s="26" t="s">
        <v>17</v>
      </c>
      <c r="C30" s="85">
        <v>503.7908586816857</v>
      </c>
      <c r="D30" s="86">
        <v>99.07614800671762</v>
      </c>
      <c r="E30" s="85">
        <v>490</v>
      </c>
      <c r="F30" s="86">
        <v>103</v>
      </c>
      <c r="G30" s="73"/>
      <c r="H30" s="85">
        <v>494.94441787944106</v>
      </c>
      <c r="I30" s="86">
        <v>111.93965635988344</v>
      </c>
      <c r="J30" s="87">
        <v>484</v>
      </c>
      <c r="K30" s="88">
        <v>111</v>
      </c>
      <c r="L30" s="76"/>
      <c r="M30" s="85">
        <v>515.6491300302903</v>
      </c>
      <c r="N30" s="86">
        <v>99.98291467150003</v>
      </c>
      <c r="O30" s="77">
        <v>487</v>
      </c>
      <c r="P30" s="89">
        <v>102</v>
      </c>
      <c r="Q30" s="79"/>
      <c r="R30" s="79" t="s">
        <v>90</v>
      </c>
      <c r="S30" s="80"/>
      <c r="T30" s="26" t="s">
        <v>17</v>
      </c>
      <c r="U30" s="81">
        <f t="shared" si="1"/>
        <v>10.944417879441062</v>
      </c>
      <c r="V30" s="26"/>
      <c r="W30" s="82">
        <f t="shared" si="2"/>
        <v>-0.0031727275162586888</v>
      </c>
      <c r="X30" s="83">
        <f t="shared" si="0"/>
        <v>0.22616611545894794</v>
      </c>
      <c r="Y30" s="83">
        <f t="shared" si="5"/>
        <v>0.22933884297520662</v>
      </c>
      <c r="AA30" s="82">
        <f t="shared" si="6"/>
        <v>-0.13965432552357626</v>
      </c>
      <c r="AB30" s="84">
        <f t="shared" si="3"/>
        <v>25.316957244724357</v>
      </c>
      <c r="AC30" s="84">
        <f t="shared" si="4"/>
        <v>25.456611570247933</v>
      </c>
    </row>
    <row r="31" spans="1:29" ht="12.75" customHeight="1">
      <c r="A31" s="23" t="s">
        <v>91</v>
      </c>
      <c r="B31" s="26" t="s">
        <v>18</v>
      </c>
      <c r="C31" s="85">
        <v>502.35639878418607</v>
      </c>
      <c r="D31" s="86">
        <v>89.6598048921641</v>
      </c>
      <c r="E31" s="85">
        <v>510</v>
      </c>
      <c r="F31" s="86">
        <v>93</v>
      </c>
      <c r="G31" s="73"/>
      <c r="H31" s="85">
        <v>507.3128800768126</v>
      </c>
      <c r="I31" s="86">
        <v>98.21427803523899</v>
      </c>
      <c r="J31" s="87">
        <v>516</v>
      </c>
      <c r="K31" s="88">
        <v>92</v>
      </c>
      <c r="L31" s="76"/>
      <c r="M31" s="85">
        <v>503.3340058419118</v>
      </c>
      <c r="N31" s="86">
        <v>94.20847425708442</v>
      </c>
      <c r="O31" s="77">
        <v>512</v>
      </c>
      <c r="P31" s="89">
        <v>93</v>
      </c>
      <c r="Q31" s="79"/>
      <c r="R31" s="79" t="s">
        <v>92</v>
      </c>
      <c r="S31" s="80"/>
      <c r="T31" s="26" t="s">
        <v>18</v>
      </c>
      <c r="U31" s="81">
        <f t="shared" si="1"/>
        <v>-8.687119923187424</v>
      </c>
      <c r="V31" s="26"/>
      <c r="W31" s="82">
        <f t="shared" si="2"/>
        <v>0.01530247837775664</v>
      </c>
      <c r="X31" s="83">
        <f t="shared" si="0"/>
        <v>0.1935970520211675</v>
      </c>
      <c r="Y31" s="83">
        <f t="shared" si="5"/>
        <v>0.17829457364341086</v>
      </c>
      <c r="AA31" s="82">
        <f t="shared" si="6"/>
        <v>2.610893918815769</v>
      </c>
      <c r="AB31" s="84">
        <f t="shared" si="3"/>
        <v>19.01399469400957</v>
      </c>
      <c r="AC31" s="84">
        <f t="shared" si="4"/>
        <v>16.4031007751938</v>
      </c>
    </row>
    <row r="32" spans="1:29" ht="12.75" customHeight="1">
      <c r="A32" s="23" t="s">
        <v>93</v>
      </c>
      <c r="B32" s="26" t="s">
        <v>19</v>
      </c>
      <c r="C32" s="85">
        <v>501.47177144855516</v>
      </c>
      <c r="D32" s="86">
        <v>82.02262246398665</v>
      </c>
      <c r="E32" s="85">
        <v>503</v>
      </c>
      <c r="F32" s="86">
        <v>84</v>
      </c>
      <c r="G32" s="73"/>
      <c r="H32" s="85">
        <v>517.3132381440467</v>
      </c>
      <c r="I32" s="86">
        <v>92.4315282660305</v>
      </c>
      <c r="J32" s="91">
        <v>527</v>
      </c>
      <c r="K32" s="92">
        <v>94</v>
      </c>
      <c r="L32" s="76"/>
      <c r="M32" s="85">
        <v>508.32893003224444</v>
      </c>
      <c r="N32" s="86">
        <v>94.38427562783392</v>
      </c>
      <c r="O32" s="93">
        <v>513</v>
      </c>
      <c r="P32" s="86">
        <v>92</v>
      </c>
      <c r="Q32" s="79"/>
      <c r="R32" s="79" t="s">
        <v>94</v>
      </c>
      <c r="S32" s="80"/>
      <c r="T32" s="26" t="s">
        <v>19</v>
      </c>
      <c r="U32" s="81">
        <f t="shared" si="1"/>
        <v>-9.68676185595325</v>
      </c>
      <c r="V32" s="26"/>
      <c r="W32" s="82">
        <f t="shared" si="2"/>
        <v>0.0003080102525614137</v>
      </c>
      <c r="X32" s="83">
        <f t="shared" si="0"/>
        <v>0.17867613169468666</v>
      </c>
      <c r="Y32" s="83">
        <f t="shared" si="5"/>
        <v>0.17836812144212524</v>
      </c>
      <c r="AA32" s="82">
        <f t="shared" si="6"/>
        <v>-0.2512954983573543</v>
      </c>
      <c r="AB32" s="84">
        <f t="shared" si="3"/>
        <v>16.515307917202417</v>
      </c>
      <c r="AC32" s="84">
        <f t="shared" si="4"/>
        <v>16.76660341555977</v>
      </c>
    </row>
    <row r="33" spans="1:29" ht="12.75" customHeight="1">
      <c r="A33" s="23" t="s">
        <v>95</v>
      </c>
      <c r="B33" s="26" t="s">
        <v>20</v>
      </c>
      <c r="C33" s="85">
        <v>495.5383326445146</v>
      </c>
      <c r="D33" s="86">
        <v>95.58193860939654</v>
      </c>
      <c r="E33" s="85">
        <v>517</v>
      </c>
      <c r="F33" s="86">
        <v>89</v>
      </c>
      <c r="G33" s="73"/>
      <c r="H33" s="85">
        <v>487.7062471872415</v>
      </c>
      <c r="I33" s="86">
        <v>103.95009200969709</v>
      </c>
      <c r="J33" s="87">
        <v>505</v>
      </c>
      <c r="K33" s="88">
        <v>92</v>
      </c>
      <c r="L33" s="76"/>
      <c r="M33" s="85">
        <v>495.21983863805633</v>
      </c>
      <c r="N33" s="86">
        <v>101.57876518498496</v>
      </c>
      <c r="O33" s="77">
        <v>500</v>
      </c>
      <c r="P33" s="89">
        <v>102</v>
      </c>
      <c r="Q33" s="79"/>
      <c r="R33" s="79" t="s">
        <v>95</v>
      </c>
      <c r="S33" s="80"/>
      <c r="T33" s="26" t="s">
        <v>20</v>
      </c>
      <c r="U33" s="81">
        <f t="shared" si="1"/>
        <v>-17.2937528127585</v>
      </c>
      <c r="V33" s="26"/>
      <c r="W33" s="82">
        <f t="shared" si="2"/>
        <v>0.030962566429415417</v>
      </c>
      <c r="X33" s="83">
        <f t="shared" si="0"/>
        <v>0.2131407842511976</v>
      </c>
      <c r="Y33" s="83">
        <f t="shared" si="5"/>
        <v>0.18217821782178217</v>
      </c>
      <c r="AA33" s="82">
        <f t="shared" si="6"/>
        <v>5.395608094327027</v>
      </c>
      <c r="AB33" s="84">
        <f t="shared" si="3"/>
        <v>22.15600413393099</v>
      </c>
      <c r="AC33" s="84">
        <f t="shared" si="4"/>
        <v>16.76039603960396</v>
      </c>
    </row>
    <row r="34" spans="1:29" ht="12.75" customHeight="1">
      <c r="A34" s="23" t="s">
        <v>96</v>
      </c>
      <c r="B34" s="26" t="s">
        <v>21</v>
      </c>
      <c r="C34" s="85">
        <v>495.44415883346164</v>
      </c>
      <c r="D34" s="86">
        <v>88.91760798013713</v>
      </c>
      <c r="E34" s="85">
        <v>529</v>
      </c>
      <c r="F34" s="86">
        <v>92</v>
      </c>
      <c r="G34" s="73"/>
      <c r="H34" s="85">
        <v>495.08350965163476</v>
      </c>
      <c r="I34" s="86">
        <v>101.91313217231867</v>
      </c>
      <c r="J34" s="91">
        <v>523</v>
      </c>
      <c r="K34" s="92">
        <v>100</v>
      </c>
      <c r="L34" s="76"/>
      <c r="M34" s="85">
        <v>514.7735478395658</v>
      </c>
      <c r="N34" s="86">
        <v>106.78851697717512</v>
      </c>
      <c r="O34" s="93">
        <v>532</v>
      </c>
      <c r="P34" s="86">
        <v>98</v>
      </c>
      <c r="Q34" s="79"/>
      <c r="R34" s="31" t="s">
        <v>97</v>
      </c>
      <c r="S34" s="80"/>
      <c r="T34" s="26" t="s">
        <v>21</v>
      </c>
      <c r="U34" s="81">
        <f t="shared" si="1"/>
        <v>-27.916490348365244</v>
      </c>
      <c r="V34" s="26"/>
      <c r="W34" s="82">
        <f t="shared" si="2"/>
        <v>0.014645798318537517</v>
      </c>
      <c r="X34" s="83">
        <f t="shared" si="0"/>
        <v>0.20585038722867136</v>
      </c>
      <c r="Y34" s="83">
        <f t="shared" si="5"/>
        <v>0.19120458891013384</v>
      </c>
      <c r="AA34" s="82">
        <f t="shared" si="6"/>
        <v>1.8583988303451768</v>
      </c>
      <c r="AB34" s="84">
        <f t="shared" si="3"/>
        <v>20.978857721358562</v>
      </c>
      <c r="AC34" s="84">
        <f t="shared" si="4"/>
        <v>19.120458891013385</v>
      </c>
    </row>
    <row r="35" spans="1:29" ht="12.75" customHeight="1">
      <c r="A35" s="23" t="s">
        <v>98</v>
      </c>
      <c r="B35" s="26" t="s">
        <v>22</v>
      </c>
      <c r="C35" s="85">
        <v>495.42849732687904</v>
      </c>
      <c r="D35" s="86">
        <v>86.52106444962347</v>
      </c>
      <c r="E35" s="85">
        <v>470</v>
      </c>
      <c r="F35" s="86">
        <v>103</v>
      </c>
      <c r="G35" s="73"/>
      <c r="H35" s="85">
        <v>507.6395268848247</v>
      </c>
      <c r="I35" s="86">
        <v>100.21929668496061</v>
      </c>
      <c r="J35" s="91">
        <v>479</v>
      </c>
      <c r="K35" s="92">
        <v>100</v>
      </c>
      <c r="L35" s="76"/>
      <c r="M35" s="85">
        <v>497.80650214655424</v>
      </c>
      <c r="N35" s="86">
        <v>89.87723341383204</v>
      </c>
      <c r="O35" s="93">
        <v>483</v>
      </c>
      <c r="P35" s="86">
        <v>97</v>
      </c>
      <c r="Q35" s="79"/>
      <c r="R35" s="79" t="s">
        <v>99</v>
      </c>
      <c r="S35" s="80"/>
      <c r="T35" s="26" t="s">
        <v>22</v>
      </c>
      <c r="U35" s="81">
        <f t="shared" si="1"/>
        <v>28.639526884824704</v>
      </c>
      <c r="V35" s="26"/>
      <c r="W35" s="82">
        <f t="shared" si="2"/>
        <v>-0.011346097795470717</v>
      </c>
      <c r="X35" s="83">
        <f t="shared" si="0"/>
        <v>0.19742216942791133</v>
      </c>
      <c r="Y35" s="83">
        <f t="shared" si="5"/>
        <v>0.20876826722338204</v>
      </c>
      <c r="AA35" s="82">
        <f t="shared" si="6"/>
        <v>-1.0913157522537986</v>
      </c>
      <c r="AB35" s="84">
        <f t="shared" si="3"/>
        <v>19.785510970084406</v>
      </c>
      <c r="AC35" s="84">
        <f t="shared" si="4"/>
        <v>20.876826722338205</v>
      </c>
    </row>
    <row r="36" spans="1:29" ht="12.75" customHeight="1">
      <c r="A36" s="23" t="s">
        <v>100</v>
      </c>
      <c r="B36" s="26" t="s">
        <v>23</v>
      </c>
      <c r="C36" s="85">
        <v>492.1062376950826</v>
      </c>
      <c r="D36" s="86">
        <v>94.53459285697666</v>
      </c>
      <c r="E36" s="85" t="s">
        <v>68</v>
      </c>
      <c r="F36" s="86"/>
      <c r="G36" s="73"/>
      <c r="H36" s="85">
        <v>466.34976858004825</v>
      </c>
      <c r="I36" s="86">
        <v>105.0768635280526</v>
      </c>
      <c r="J36" s="91" t="s">
        <v>68</v>
      </c>
      <c r="K36" s="92"/>
      <c r="L36" s="76"/>
      <c r="M36" s="85">
        <v>488.43339822300607</v>
      </c>
      <c r="N36" s="86">
        <v>93.1458367135265</v>
      </c>
      <c r="O36" s="93" t="s">
        <v>68</v>
      </c>
      <c r="P36" s="86"/>
      <c r="Q36" s="79"/>
      <c r="R36" s="79" t="s">
        <v>101</v>
      </c>
      <c r="S36" s="80"/>
      <c r="T36" s="26" t="s">
        <v>23</v>
      </c>
      <c r="U36" s="81"/>
      <c r="V36" s="26"/>
      <c r="W36" s="90"/>
      <c r="X36" s="83">
        <f t="shared" si="0"/>
        <v>0.22531771345784707</v>
      </c>
      <c r="Y36" s="83"/>
      <c r="AA36" s="90"/>
      <c r="AB36" s="84">
        <f t="shared" si="3"/>
        <v>23.675678627463057</v>
      </c>
      <c r="AC36" s="84"/>
    </row>
    <row r="37" spans="1:29" ht="12.75" customHeight="1">
      <c r="A37" s="23" t="s">
        <v>102</v>
      </c>
      <c r="B37" s="26" t="s">
        <v>24</v>
      </c>
      <c r="C37" s="85">
        <v>490.9373833767526</v>
      </c>
      <c r="D37" s="86">
        <v>91.0062323782964</v>
      </c>
      <c r="E37" s="85">
        <v>488</v>
      </c>
      <c r="F37" s="86">
        <v>98</v>
      </c>
      <c r="G37" s="73"/>
      <c r="H37" s="85">
        <v>482.37451734959126</v>
      </c>
      <c r="I37" s="86">
        <v>94.35864769903283</v>
      </c>
      <c r="J37" s="91">
        <v>480</v>
      </c>
      <c r="K37" s="92">
        <v>94</v>
      </c>
      <c r="L37" s="76"/>
      <c r="M37" s="85">
        <v>503.93172871580276</v>
      </c>
      <c r="N37" s="86">
        <v>88.17229345207203</v>
      </c>
      <c r="O37" s="93">
        <v>496</v>
      </c>
      <c r="P37" s="86">
        <v>103</v>
      </c>
      <c r="Q37" s="79"/>
      <c r="R37" s="79" t="s">
        <v>103</v>
      </c>
      <c r="S37" s="80"/>
      <c r="T37" s="26" t="s">
        <v>24</v>
      </c>
      <c r="U37" s="81">
        <f t="shared" si="1"/>
        <v>2.374517349591258</v>
      </c>
      <c r="V37" s="26"/>
      <c r="W37" s="82">
        <f t="shared" si="2"/>
        <v>-0.00022049661574136126</v>
      </c>
      <c r="X37" s="83">
        <f t="shared" si="0"/>
        <v>0.19561283671759197</v>
      </c>
      <c r="Y37" s="83">
        <f aca="true" t="shared" si="7" ref="Y37:Y44">K37/J37</f>
        <v>0.19583333333333333</v>
      </c>
      <c r="AA37" s="82">
        <f>AB37-AC37</f>
        <v>0.04942941191035999</v>
      </c>
      <c r="AB37" s="84">
        <f t="shared" si="3"/>
        <v>18.457762745243695</v>
      </c>
      <c r="AC37" s="84">
        <f t="shared" si="4"/>
        <v>18.408333333333335</v>
      </c>
    </row>
    <row r="38" spans="1:29" ht="12.75" customHeight="1">
      <c r="A38" s="23" t="s">
        <v>104</v>
      </c>
      <c r="B38" s="26" t="s">
        <v>25</v>
      </c>
      <c r="C38" s="85">
        <v>490.0018406142205</v>
      </c>
      <c r="D38" s="86">
        <v>93.35820445070006</v>
      </c>
      <c r="E38" s="85">
        <v>446</v>
      </c>
      <c r="F38" s="86">
        <v>93</v>
      </c>
      <c r="G38" s="73"/>
      <c r="H38" s="85">
        <v>479.3665412384752</v>
      </c>
      <c r="I38" s="86">
        <v>100.20998911645461</v>
      </c>
      <c r="J38" s="91">
        <v>441</v>
      </c>
      <c r="K38" s="92">
        <v>100</v>
      </c>
      <c r="L38" s="76"/>
      <c r="M38" s="85">
        <v>486.3243626044933</v>
      </c>
      <c r="N38" s="86">
        <v>96.78530361493341</v>
      </c>
      <c r="O38" s="93">
        <v>443</v>
      </c>
      <c r="P38" s="86">
        <v>96</v>
      </c>
      <c r="Q38" s="79"/>
      <c r="R38" s="79" t="s">
        <v>104</v>
      </c>
      <c r="S38" s="80"/>
      <c r="T38" s="26" t="s">
        <v>25</v>
      </c>
      <c r="U38" s="81">
        <f t="shared" si="1"/>
        <v>38.36654123847518</v>
      </c>
      <c r="V38" s="26"/>
      <c r="W38" s="82">
        <f t="shared" si="2"/>
        <v>-0.017710678834727406</v>
      </c>
      <c r="X38" s="83">
        <f t="shared" si="0"/>
        <v>0.20904669077978508</v>
      </c>
      <c r="Y38" s="83">
        <f t="shared" si="7"/>
        <v>0.22675736961451248</v>
      </c>
      <c r="AA38" s="82">
        <f>AB38-AC38</f>
        <v>-1.7271703535781313</v>
      </c>
      <c r="AB38" s="84">
        <f t="shared" si="3"/>
        <v>20.948566607873115</v>
      </c>
      <c r="AC38" s="84">
        <f t="shared" si="4"/>
        <v>22.675736961451246</v>
      </c>
    </row>
    <row r="39" spans="1:29" ht="12.75" customHeight="1">
      <c r="A39" s="23" t="s">
        <v>105</v>
      </c>
      <c r="B39" s="26" t="s">
        <v>26</v>
      </c>
      <c r="C39" s="85">
        <v>489.84635350099364</v>
      </c>
      <c r="D39" s="86">
        <v>91.57534193621593</v>
      </c>
      <c r="E39" s="85">
        <v>499</v>
      </c>
      <c r="F39" s="86">
        <v>92</v>
      </c>
      <c r="G39" s="73"/>
      <c r="H39" s="85">
        <v>484.29256273256226</v>
      </c>
      <c r="I39" s="86">
        <v>105.14149642660524</v>
      </c>
      <c r="J39" s="91">
        <v>505</v>
      </c>
      <c r="K39" s="92">
        <v>104</v>
      </c>
      <c r="L39" s="76"/>
      <c r="M39" s="85">
        <v>486.5279571670493</v>
      </c>
      <c r="N39" s="86">
        <v>96.10001540961325</v>
      </c>
      <c r="O39" s="93">
        <v>500</v>
      </c>
      <c r="P39" s="86">
        <v>96</v>
      </c>
      <c r="Q39" s="79"/>
      <c r="R39" s="79" t="s">
        <v>106</v>
      </c>
      <c r="S39" s="80"/>
      <c r="T39" s="26" t="s">
        <v>26</v>
      </c>
      <c r="U39" s="81">
        <f t="shared" si="1"/>
        <v>-20.70743726743774</v>
      </c>
      <c r="V39" s="26"/>
      <c r="W39" s="82">
        <f t="shared" si="2"/>
        <v>0.011162670614651954</v>
      </c>
      <c r="X39" s="83">
        <f t="shared" si="0"/>
        <v>0.21710326467405788</v>
      </c>
      <c r="Y39" s="83">
        <f t="shared" si="7"/>
        <v>0.20594059405940593</v>
      </c>
      <c r="AA39" s="82">
        <f>AB39-AC39</f>
        <v>1.4087403447535713</v>
      </c>
      <c r="AB39" s="84">
        <f t="shared" si="3"/>
        <v>22.82656212693179</v>
      </c>
      <c r="AC39" s="84">
        <f t="shared" si="4"/>
        <v>21.41782178217822</v>
      </c>
    </row>
    <row r="40" spans="1:29" ht="12.75" customHeight="1">
      <c r="A40" s="23" t="s">
        <v>107</v>
      </c>
      <c r="B40" s="26" t="s">
        <v>27</v>
      </c>
      <c r="C40" s="85">
        <v>479.95750744294867</v>
      </c>
      <c r="D40" s="86">
        <v>88.91214069201769</v>
      </c>
      <c r="E40" s="85">
        <v>476</v>
      </c>
      <c r="F40" s="86">
        <v>91</v>
      </c>
      <c r="G40" s="73"/>
      <c r="H40" s="85">
        <v>460.8301120971185</v>
      </c>
      <c r="I40" s="86">
        <v>88.83865310753856</v>
      </c>
      <c r="J40" s="91">
        <v>493</v>
      </c>
      <c r="K40" s="92">
        <v>85</v>
      </c>
      <c r="L40" s="76"/>
      <c r="M40" s="85">
        <v>488.42452240329317</v>
      </c>
      <c r="N40" s="86">
        <v>90.54283750637285</v>
      </c>
      <c r="O40" s="93">
        <v>491</v>
      </c>
      <c r="P40" s="86">
        <v>95</v>
      </c>
      <c r="Q40" s="79"/>
      <c r="R40" s="79" t="s">
        <v>108</v>
      </c>
      <c r="S40" s="80"/>
      <c r="T40" s="26" t="s">
        <v>27</v>
      </c>
      <c r="U40" s="81">
        <f t="shared" si="1"/>
        <v>-32.1698879028815</v>
      </c>
      <c r="V40" s="26"/>
      <c r="W40" s="82">
        <f t="shared" si="2"/>
        <v>0.020365825188544073</v>
      </c>
      <c r="X40" s="83">
        <f t="shared" si="0"/>
        <v>0.19277961829199236</v>
      </c>
      <c r="Y40" s="83">
        <f t="shared" si="7"/>
        <v>0.1724137931034483</v>
      </c>
      <c r="AA40" s="82">
        <f>AB40-AC40</f>
        <v>2.4711092218529025</v>
      </c>
      <c r="AB40" s="84">
        <f t="shared" si="3"/>
        <v>17.126281635646006</v>
      </c>
      <c r="AC40" s="84">
        <f t="shared" si="4"/>
        <v>14.655172413793103</v>
      </c>
    </row>
    <row r="41" spans="1:29" ht="12.75" customHeight="1">
      <c r="A41" s="23" t="s">
        <v>109</v>
      </c>
      <c r="B41" s="26" t="s">
        <v>28</v>
      </c>
      <c r="C41" s="85">
        <v>474.3521575001623</v>
      </c>
      <c r="D41" s="86">
        <v>89.74075755884273</v>
      </c>
      <c r="E41" s="85">
        <v>493</v>
      </c>
      <c r="F41" s="86">
        <v>98</v>
      </c>
      <c r="G41" s="73"/>
      <c r="H41" s="85"/>
      <c r="I41" s="86" t="s">
        <v>68</v>
      </c>
      <c r="J41" s="91">
        <v>504</v>
      </c>
      <c r="K41" s="92">
        <v>105</v>
      </c>
      <c r="L41" s="76"/>
      <c r="M41" s="85">
        <v>488.906836775351</v>
      </c>
      <c r="N41" s="86">
        <v>106.04863750748086</v>
      </c>
      <c r="O41" s="93">
        <v>499</v>
      </c>
      <c r="P41" s="86">
        <v>101</v>
      </c>
      <c r="Q41" s="79"/>
      <c r="R41" s="79" t="s">
        <v>110</v>
      </c>
      <c r="S41" s="80"/>
      <c r="T41" s="26" t="s">
        <v>28</v>
      </c>
      <c r="U41" s="81"/>
      <c r="V41" s="26"/>
      <c r="W41" s="90"/>
      <c r="X41" s="83"/>
      <c r="Y41" s="83">
        <f t="shared" si="7"/>
        <v>0.20833333333333334</v>
      </c>
      <c r="AA41" s="90"/>
      <c r="AB41" s="84"/>
      <c r="AC41" s="84">
        <f t="shared" si="4"/>
        <v>21.875</v>
      </c>
    </row>
    <row r="42" spans="1:29" ht="12.75" customHeight="1">
      <c r="A42" s="23" t="s">
        <v>111</v>
      </c>
      <c r="B42" s="26" t="s">
        <v>29</v>
      </c>
      <c r="C42" s="85">
        <v>466.1609858423807</v>
      </c>
      <c r="D42" s="86">
        <v>90.6729119398353</v>
      </c>
      <c r="E42" s="85">
        <v>454</v>
      </c>
      <c r="F42" s="86">
        <v>91</v>
      </c>
      <c r="G42" s="73"/>
      <c r="H42" s="85">
        <v>472.3043048146656</v>
      </c>
      <c r="I42" s="86">
        <v>98.79469575647242</v>
      </c>
      <c r="J42" s="91">
        <v>470</v>
      </c>
      <c r="K42" s="92">
        <v>97</v>
      </c>
      <c r="L42" s="76"/>
      <c r="M42" s="85">
        <v>474.3058891809867</v>
      </c>
      <c r="N42" s="86">
        <v>88.56204253228864</v>
      </c>
      <c r="O42" s="93">
        <v>459</v>
      </c>
      <c r="P42" s="86">
        <v>89</v>
      </c>
      <c r="Q42" s="79"/>
      <c r="R42" s="79" t="s">
        <v>111</v>
      </c>
      <c r="S42" s="80"/>
      <c r="T42" s="26" t="s">
        <v>29</v>
      </c>
      <c r="U42" s="81">
        <f t="shared" si="1"/>
        <v>2.3043048146656133</v>
      </c>
      <c r="V42" s="26"/>
      <c r="W42" s="82">
        <f t="shared" si="2"/>
        <v>0.002792958801111689</v>
      </c>
      <c r="X42" s="83">
        <f>I42/H42</f>
        <v>0.20917593752451594</v>
      </c>
      <c r="Y42" s="83">
        <f t="shared" si="7"/>
        <v>0.20638297872340425</v>
      </c>
      <c r="AA42" s="82">
        <f>AB42-AC42</f>
        <v>0.6463241711392236</v>
      </c>
      <c r="AB42" s="84">
        <f t="shared" si="3"/>
        <v>20.665473107309435</v>
      </c>
      <c r="AC42" s="84">
        <f t="shared" si="4"/>
        <v>20.01914893617021</v>
      </c>
    </row>
    <row r="43" spans="1:29" ht="12.75" customHeight="1">
      <c r="A43" s="23" t="s">
        <v>112</v>
      </c>
      <c r="B43" s="26" t="s">
        <v>30</v>
      </c>
      <c r="C43" s="85">
        <v>461.68872074879977</v>
      </c>
      <c r="D43" s="86">
        <v>95.80423653188802</v>
      </c>
      <c r="E43" s="85">
        <v>457</v>
      </c>
      <c r="F43" s="86">
        <v>90</v>
      </c>
      <c r="G43" s="73"/>
      <c r="H43" s="85">
        <v>468.52310860203323</v>
      </c>
      <c r="I43" s="86">
        <v>108.75258633931757</v>
      </c>
      <c r="J43" s="91">
        <v>487</v>
      </c>
      <c r="K43" s="92">
        <v>91</v>
      </c>
      <c r="L43" s="76"/>
      <c r="M43" s="85">
        <v>475.39722060224</v>
      </c>
      <c r="N43" s="86">
        <v>95.54769345856137</v>
      </c>
      <c r="O43" s="93">
        <v>478</v>
      </c>
      <c r="P43" s="86">
        <v>98</v>
      </c>
      <c r="Q43" s="79"/>
      <c r="R43" s="79" t="s">
        <v>113</v>
      </c>
      <c r="S43" s="80"/>
      <c r="T43" s="26" t="s">
        <v>30</v>
      </c>
      <c r="U43" s="81">
        <f t="shared" si="1"/>
        <v>-18.476891397966767</v>
      </c>
      <c r="V43" s="26"/>
      <c r="W43" s="82">
        <f t="shared" si="2"/>
        <v>0.04525955447155089</v>
      </c>
      <c r="X43" s="83">
        <f>I43/H43</f>
        <v>0.2321178706933168</v>
      </c>
      <c r="Y43" s="83">
        <f t="shared" si="7"/>
        <v>0.1868583162217659</v>
      </c>
      <c r="Z43" s="80"/>
      <c r="AA43" s="82">
        <f>AB43-AC43</f>
        <v>8.239311997292791</v>
      </c>
      <c r="AB43" s="84">
        <f t="shared" si="3"/>
        <v>25.24341877347349</v>
      </c>
      <c r="AC43" s="84">
        <f t="shared" si="4"/>
        <v>17.0041067761807</v>
      </c>
    </row>
    <row r="44" spans="1:29" ht="12.75" customHeight="1">
      <c r="A44" s="23" t="s">
        <v>114</v>
      </c>
      <c r="B44" s="26" t="s">
        <v>31</v>
      </c>
      <c r="C44" s="85">
        <v>459.20198674500233</v>
      </c>
      <c r="D44" s="86">
        <v>92.32692613448998</v>
      </c>
      <c r="E44" s="85">
        <v>447</v>
      </c>
      <c r="F44" s="86">
        <v>108</v>
      </c>
      <c r="G44" s="73"/>
      <c r="H44" s="85">
        <v>459.7111844550546</v>
      </c>
      <c r="I44" s="86">
        <v>102.65596215536127</v>
      </c>
      <c r="J44" s="91">
        <v>474</v>
      </c>
      <c r="K44" s="92">
        <v>97</v>
      </c>
      <c r="L44" s="76"/>
      <c r="M44" s="85">
        <v>473.37796390788793</v>
      </c>
      <c r="N44" s="86">
        <v>92.15632217004661</v>
      </c>
      <c r="O44" s="93">
        <v>461</v>
      </c>
      <c r="P44" s="86">
        <v>97</v>
      </c>
      <c r="Q44" s="79"/>
      <c r="R44" s="79" t="s">
        <v>115</v>
      </c>
      <c r="S44" s="80"/>
      <c r="T44" s="26" t="s">
        <v>31</v>
      </c>
      <c r="U44" s="81">
        <f t="shared" si="1"/>
        <v>-14.288815544945408</v>
      </c>
      <c r="V44" s="26"/>
      <c r="W44" s="82">
        <f t="shared" si="2"/>
        <v>0.01866398937316535</v>
      </c>
      <c r="X44" s="83">
        <f>I44/H44</f>
        <v>0.22330533958413581</v>
      </c>
      <c r="Y44" s="83">
        <f t="shared" si="7"/>
        <v>0.20464135021097046</v>
      </c>
      <c r="Z44" s="80"/>
      <c r="AA44" s="82">
        <f>AB44-AC44</f>
        <v>3.0734135189750056</v>
      </c>
      <c r="AB44" s="84">
        <f t="shared" si="3"/>
        <v>22.923624489439142</v>
      </c>
      <c r="AC44" s="84">
        <f t="shared" si="4"/>
        <v>19.850210970464136</v>
      </c>
    </row>
    <row r="45" spans="1:29" ht="12.75" customHeight="1">
      <c r="A45" s="23" t="s">
        <v>116</v>
      </c>
      <c r="B45" s="26" t="s">
        <v>32</v>
      </c>
      <c r="C45" s="85">
        <v>423.9411901393352</v>
      </c>
      <c r="D45" s="86">
        <v>93.23418294083305</v>
      </c>
      <c r="E45" s="85"/>
      <c r="F45" s="86"/>
      <c r="G45" s="73"/>
      <c r="H45" s="85">
        <v>447.14113270702296</v>
      </c>
      <c r="I45" s="86">
        <v>92.89871195089293</v>
      </c>
      <c r="J45" s="91" t="s">
        <v>68</v>
      </c>
      <c r="K45" s="92"/>
      <c r="L45" s="76"/>
      <c r="M45" s="85">
        <v>423.8327450739642</v>
      </c>
      <c r="N45" s="86">
        <v>83.2028029201944</v>
      </c>
      <c r="O45" s="93" t="s">
        <v>68</v>
      </c>
      <c r="P45" s="86"/>
      <c r="Q45" s="79"/>
      <c r="R45" s="79" t="s">
        <v>117</v>
      </c>
      <c r="S45" s="80"/>
      <c r="T45" s="26" t="s">
        <v>32</v>
      </c>
      <c r="U45" s="81"/>
      <c r="V45" s="26"/>
      <c r="W45" s="90"/>
      <c r="X45" s="83">
        <f>I45/H45</f>
        <v>0.20776149889963777</v>
      </c>
      <c r="Y45" s="83"/>
      <c r="Z45" s="80"/>
      <c r="AA45" s="90"/>
      <c r="AB45" s="84">
        <f t="shared" si="3"/>
        <v>19.300775640763206</v>
      </c>
      <c r="AC45" s="84"/>
    </row>
    <row r="46" spans="1:29" ht="12.75" customHeight="1">
      <c r="A46" s="23" t="s">
        <v>118</v>
      </c>
      <c r="B46" s="26" t="s">
        <v>33</v>
      </c>
      <c r="C46" s="85">
        <v>405.65464012862805</v>
      </c>
      <c r="D46" s="86">
        <v>85.26878794577755</v>
      </c>
      <c r="E46" s="85">
        <v>387</v>
      </c>
      <c r="F46" s="86">
        <v>83</v>
      </c>
      <c r="G46" s="73"/>
      <c r="H46" s="85">
        <v>410.49645463558295</v>
      </c>
      <c r="I46" s="86">
        <v>95.67473421793683</v>
      </c>
      <c r="J46" s="91">
        <v>422</v>
      </c>
      <c r="K46" s="92">
        <v>86</v>
      </c>
      <c r="L46" s="76"/>
      <c r="M46" s="85">
        <v>409.6519518380135</v>
      </c>
      <c r="N46" s="86">
        <v>80.70463045693506</v>
      </c>
      <c r="O46" s="93">
        <v>422</v>
      </c>
      <c r="P46" s="86">
        <v>77</v>
      </c>
      <c r="Q46" s="79"/>
      <c r="R46" s="79" t="s">
        <v>119</v>
      </c>
      <c r="S46" s="80"/>
      <c r="T46" s="26" t="s">
        <v>33</v>
      </c>
      <c r="U46" s="81">
        <f t="shared" si="1"/>
        <v>-11.50354536441705</v>
      </c>
      <c r="V46" s="26"/>
      <c r="W46" s="82">
        <f t="shared" si="2"/>
        <v>0.029279323835731286</v>
      </c>
      <c r="X46" s="83">
        <f>I46/H46</f>
        <v>0.23307079303004408</v>
      </c>
      <c r="Y46" s="83">
        <f>K46/J46</f>
        <v>0.2037914691943128</v>
      </c>
      <c r="Z46" s="80"/>
      <c r="AA46" s="82">
        <f>AB46-AC46</f>
        <v>4.77291982640233</v>
      </c>
      <c r="AB46" s="84">
        <f t="shared" si="3"/>
        <v>22.298986177113232</v>
      </c>
      <c r="AC46" s="84">
        <f t="shared" si="4"/>
        <v>17.526066350710902</v>
      </c>
    </row>
    <row r="47" spans="4:21" ht="12.75" customHeight="1">
      <c r="D47" s="94"/>
      <c r="E47" s="85"/>
      <c r="F47" s="95"/>
      <c r="G47" s="73"/>
      <c r="H47" s="26"/>
      <c r="I47" s="94"/>
      <c r="J47" s="91"/>
      <c r="K47" s="92"/>
      <c r="L47" s="76"/>
      <c r="M47" s="26"/>
      <c r="N47" s="94"/>
      <c r="O47" s="93"/>
      <c r="P47" s="86"/>
      <c r="Q47" s="79"/>
      <c r="U47" s="17"/>
    </row>
    <row r="48" spans="1:29" ht="12.75" customHeight="1">
      <c r="A48" s="23" t="s">
        <v>120</v>
      </c>
      <c r="B48" s="26" t="s">
        <v>120</v>
      </c>
      <c r="C48" s="96">
        <v>483.67116726261247</v>
      </c>
      <c r="D48" s="86">
        <v>98.1985633293048</v>
      </c>
      <c r="E48" s="85"/>
      <c r="F48" s="95"/>
      <c r="G48" s="73"/>
      <c r="H48" s="96">
        <v>483.8175105850324</v>
      </c>
      <c r="I48" s="86">
        <v>106.83750550186073</v>
      </c>
      <c r="J48" s="87"/>
      <c r="K48" s="97"/>
      <c r="L48" s="76"/>
      <c r="M48" s="96">
        <v>490.8405831967103</v>
      </c>
      <c r="N48" s="86">
        <v>104.12377379119968</v>
      </c>
      <c r="O48" s="98"/>
      <c r="P48" s="99"/>
      <c r="Q48" s="79"/>
      <c r="R48" s="79" t="s">
        <v>121</v>
      </c>
      <c r="S48" s="80"/>
      <c r="T48" s="76" t="s">
        <v>122</v>
      </c>
      <c r="U48" s="81">
        <f>AVERAGE(U17:U46)</f>
        <v>-5.857735879042495</v>
      </c>
      <c r="V48" s="80"/>
      <c r="W48" s="82">
        <f>AVERAGE(W17:W46)</f>
        <v>0.010215962251595925</v>
      </c>
      <c r="X48" s="80"/>
      <c r="Y48" s="80"/>
      <c r="Z48" s="80"/>
      <c r="AA48" s="82">
        <f>AVERAGE(AA17:AA46)</f>
        <v>1.7408291116835872</v>
      </c>
      <c r="AB48" s="80"/>
      <c r="AC48" s="80"/>
    </row>
    <row r="49" spans="1:29" ht="12.75" customHeight="1">
      <c r="A49" s="32" t="s">
        <v>123</v>
      </c>
      <c r="B49" s="33" t="s">
        <v>123</v>
      </c>
      <c r="C49" s="100">
        <v>497.67583628369454</v>
      </c>
      <c r="D49" s="101">
        <v>91.53459988276732</v>
      </c>
      <c r="E49" s="102"/>
      <c r="F49" s="76"/>
      <c r="G49" s="76"/>
      <c r="H49" s="100">
        <v>491.7909220367888</v>
      </c>
      <c r="I49" s="101">
        <v>99.12575497116214</v>
      </c>
      <c r="J49" s="58"/>
      <c r="K49" s="103"/>
      <c r="L49" s="76"/>
      <c r="M49" s="100">
        <v>499.9984874814208</v>
      </c>
      <c r="N49" s="101">
        <v>95.20829631184812</v>
      </c>
      <c r="O49" s="58"/>
      <c r="P49" s="103"/>
      <c r="Q49" s="79"/>
      <c r="R49" s="79" t="s">
        <v>124</v>
      </c>
      <c r="S49" s="80"/>
      <c r="T49" s="76"/>
      <c r="U49" s="76"/>
      <c r="V49" s="80"/>
      <c r="W49" s="80"/>
      <c r="X49" s="80"/>
      <c r="Y49" s="80"/>
      <c r="Z49" s="80"/>
      <c r="AA49" s="80"/>
      <c r="AB49" s="80"/>
      <c r="AC49" s="80"/>
    </row>
    <row r="50" spans="4:29" ht="12.75" customHeight="1">
      <c r="D50" s="94"/>
      <c r="E50" s="104"/>
      <c r="F50" s="105"/>
      <c r="G50" s="105"/>
      <c r="H50" s="105"/>
      <c r="I50" s="106"/>
      <c r="J50" s="105"/>
      <c r="K50" s="105"/>
      <c r="L50" s="105"/>
      <c r="M50" s="105"/>
      <c r="N50" s="106"/>
      <c r="O50" s="105"/>
      <c r="P50" s="105"/>
      <c r="Q50" s="105"/>
      <c r="R50" s="107"/>
      <c r="S50" s="105"/>
      <c r="T50" s="108" t="s">
        <v>125</v>
      </c>
      <c r="U50" s="109">
        <f>MIN(U17:U46)</f>
        <v>-32.1698879028815</v>
      </c>
      <c r="V50" s="105"/>
      <c r="W50" s="110">
        <f>MIN(W17:W46)</f>
        <v>-0.01801575384682469</v>
      </c>
      <c r="X50" s="105"/>
      <c r="Y50" s="105"/>
      <c r="Z50" s="105"/>
      <c r="AA50" s="110">
        <f>MIN(AA17:AA46)</f>
        <v>-3.3274216177578637</v>
      </c>
      <c r="AB50" s="105"/>
      <c r="AC50" s="105"/>
    </row>
    <row r="51" spans="1:27" ht="12.75" customHeight="1">
      <c r="A51" s="23" t="s">
        <v>126</v>
      </c>
      <c r="D51" s="94"/>
      <c r="E51" s="111"/>
      <c r="F51" s="112"/>
      <c r="G51" s="112"/>
      <c r="H51" s="113"/>
      <c r="I51" s="114"/>
      <c r="J51" s="112"/>
      <c r="K51" s="112"/>
      <c r="L51" s="112"/>
      <c r="N51" s="115"/>
      <c r="T51" s="26" t="s">
        <v>127</v>
      </c>
      <c r="U51" s="84">
        <f>MAX(U17:U46)</f>
        <v>38.36654123847518</v>
      </c>
      <c r="W51" s="83">
        <f>MAX(W17:W46)</f>
        <v>0.04525955447155089</v>
      </c>
      <c r="AA51" s="83">
        <f>MAX(AA17:AA46)</f>
        <v>8.239311997292791</v>
      </c>
    </row>
    <row r="52" spans="4:14" ht="12.75" customHeight="1">
      <c r="D52" s="94"/>
      <c r="E52" s="111"/>
      <c r="F52" s="112"/>
      <c r="G52" s="112"/>
      <c r="H52" s="113"/>
      <c r="I52" s="114"/>
      <c r="J52" s="112"/>
      <c r="K52" s="112"/>
      <c r="L52" s="112"/>
      <c r="N52" s="115"/>
    </row>
    <row r="53" spans="1:18" ht="12.75" customHeight="1">
      <c r="A53" s="23" t="s">
        <v>128</v>
      </c>
      <c r="C53" s="85">
        <v>381.2539117445957</v>
      </c>
      <c r="D53" s="86">
        <v>101.143296098787</v>
      </c>
      <c r="E53" s="2"/>
      <c r="F53" s="112"/>
      <c r="G53" s="112"/>
      <c r="H53" s="85">
        <v>373.72377160281667</v>
      </c>
      <c r="I53" s="86">
        <v>124.21397419757122</v>
      </c>
      <c r="J53" s="112"/>
      <c r="K53" s="112"/>
      <c r="L53" s="112"/>
      <c r="M53" s="85">
        <v>391.2439018097674</v>
      </c>
      <c r="N53" s="86">
        <v>101.24228453530466</v>
      </c>
      <c r="R53" s="31" t="s">
        <v>129</v>
      </c>
    </row>
    <row r="54" spans="1:18" ht="12.75" customHeight="1">
      <c r="A54" s="23" t="s">
        <v>130</v>
      </c>
      <c r="C54" s="85">
        <v>475.99522052557603</v>
      </c>
      <c r="D54" s="86">
        <v>47.98150780997015</v>
      </c>
      <c r="E54" s="2"/>
      <c r="F54" s="112"/>
      <c r="G54" s="112"/>
      <c r="H54" s="85">
        <v>352.8918514580029</v>
      </c>
      <c r="I54" s="86">
        <v>70.27526916988603</v>
      </c>
      <c r="J54" s="112"/>
      <c r="K54" s="112"/>
      <c r="L54" s="112"/>
      <c r="M54" s="85">
        <v>382.3339368059588</v>
      </c>
      <c r="N54" s="86">
        <v>55.67984707986838</v>
      </c>
      <c r="R54" s="31" t="s">
        <v>130</v>
      </c>
    </row>
    <row r="55" spans="1:18" ht="12.75" customHeight="1">
      <c r="A55" s="23" t="s">
        <v>131</v>
      </c>
      <c r="C55" s="85">
        <v>369.515046708324</v>
      </c>
      <c r="D55" s="86">
        <v>92.01727170570801</v>
      </c>
      <c r="E55" s="2"/>
      <c r="F55" s="112"/>
      <c r="G55" s="112"/>
      <c r="H55" s="85">
        <v>392.88511252389014</v>
      </c>
      <c r="I55" s="86">
        <v>102.45443186365218</v>
      </c>
      <c r="J55" s="112"/>
      <c r="K55" s="112"/>
      <c r="L55" s="112"/>
      <c r="M55" s="85">
        <v>390.3315707382207</v>
      </c>
      <c r="N55" s="86">
        <v>89.27964543418068</v>
      </c>
      <c r="R55" s="31" t="s">
        <v>132</v>
      </c>
    </row>
    <row r="56" spans="1:18" ht="12.75" customHeight="1">
      <c r="A56" s="23" t="s">
        <v>133</v>
      </c>
      <c r="C56" s="85">
        <v>413.44917126988764</v>
      </c>
      <c r="D56" s="86">
        <v>101.13275293678403</v>
      </c>
      <c r="E56" s="2"/>
      <c r="F56" s="112"/>
      <c r="G56" s="112"/>
      <c r="H56" s="85">
        <v>401.93498016751875</v>
      </c>
      <c r="I56" s="86">
        <v>117.54947568383989</v>
      </c>
      <c r="J56" s="112"/>
      <c r="K56" s="112"/>
      <c r="L56" s="112"/>
      <c r="M56" s="85">
        <v>434.0797709253492</v>
      </c>
      <c r="N56" s="86">
        <v>106.7396316237829</v>
      </c>
      <c r="R56" s="31" t="s">
        <v>134</v>
      </c>
    </row>
    <row r="57" spans="1:18" ht="12.75" customHeight="1">
      <c r="A57" s="23" t="s">
        <v>135</v>
      </c>
      <c r="C57" s="85">
        <v>411.35033889843044</v>
      </c>
      <c r="D57" s="86">
        <v>87.42873009495266</v>
      </c>
      <c r="E57" s="2"/>
      <c r="F57" s="112"/>
      <c r="G57" s="112"/>
      <c r="H57" s="85">
        <v>442.09134593858687</v>
      </c>
      <c r="I57" s="86">
        <v>103.23710459156213</v>
      </c>
      <c r="J57" s="112"/>
      <c r="K57" s="112"/>
      <c r="L57" s="112"/>
      <c r="M57" s="85">
        <v>438.1774447733903</v>
      </c>
      <c r="N57" s="86">
        <v>91.67385385113448</v>
      </c>
      <c r="R57" s="31" t="s">
        <v>136</v>
      </c>
    </row>
    <row r="58" spans="1:18" ht="12.75" customHeight="1">
      <c r="A58" s="23" t="s">
        <v>137</v>
      </c>
      <c r="C58" s="85">
        <v>369.9785129434135</v>
      </c>
      <c r="D58" s="86">
        <v>88.04382373629674</v>
      </c>
      <c r="E58" s="2"/>
      <c r="F58" s="112"/>
      <c r="G58" s="112"/>
      <c r="H58" s="85">
        <v>385.30803821461774</v>
      </c>
      <c r="I58" s="86">
        <v>107.82960488496063</v>
      </c>
      <c r="J58" s="112"/>
      <c r="K58" s="112"/>
      <c r="L58" s="112"/>
      <c r="M58" s="85">
        <v>388.03827190917906</v>
      </c>
      <c r="N58" s="86">
        <v>84.80875566287641</v>
      </c>
      <c r="R58" s="31" t="s">
        <v>138</v>
      </c>
    </row>
    <row r="59" spans="1:18" ht="12.75" customHeight="1">
      <c r="A59" s="23" t="s">
        <v>139</v>
      </c>
      <c r="C59" s="85">
        <v>467.24671423225516</v>
      </c>
      <c r="D59" s="86">
        <v>83.349204099769</v>
      </c>
      <c r="E59" s="2"/>
      <c r="F59" s="112"/>
      <c r="G59" s="112"/>
      <c r="H59" s="85">
        <v>477.36423796524855</v>
      </c>
      <c r="I59" s="86">
        <v>88.80970895295481</v>
      </c>
      <c r="J59" s="112"/>
      <c r="K59" s="112"/>
      <c r="L59" s="112"/>
      <c r="M59" s="85">
        <v>493.2043917907768</v>
      </c>
      <c r="N59" s="86">
        <v>85.7445859354175</v>
      </c>
      <c r="R59" s="31" t="s">
        <v>140</v>
      </c>
    </row>
    <row r="60" spans="1:18" ht="12.75" customHeight="1">
      <c r="A60" s="23" t="s">
        <v>141</v>
      </c>
      <c r="C60" s="85">
        <v>514.5754620323986</v>
      </c>
      <c r="D60" s="86">
        <v>80.42295744703402</v>
      </c>
      <c r="E60" s="2"/>
      <c r="F60" s="112"/>
      <c r="G60" s="112"/>
      <c r="H60" s="85">
        <v>500.7497617325839</v>
      </c>
      <c r="I60" s="86">
        <v>85.0058932652684</v>
      </c>
      <c r="J60" s="112"/>
      <c r="K60" s="112"/>
      <c r="L60" s="112"/>
      <c r="M60" s="85">
        <v>531.3918040755007</v>
      </c>
      <c r="N60" s="86">
        <v>83.64202873254098</v>
      </c>
      <c r="R60" s="31" t="s">
        <v>142</v>
      </c>
    </row>
    <row r="61" spans="1:18" ht="12.75" customHeight="1">
      <c r="A61" s="23" t="s">
        <v>143</v>
      </c>
      <c r="C61" s="85">
        <v>547.4606797257891</v>
      </c>
      <c r="D61" s="86">
        <v>93.3632088676837</v>
      </c>
      <c r="E61" s="2"/>
      <c r="F61" s="112"/>
      <c r="G61" s="112"/>
      <c r="H61" s="85">
        <v>536.0655661333054</v>
      </c>
      <c r="I61" s="86">
        <v>81.78582220786254</v>
      </c>
      <c r="J61" s="112"/>
      <c r="K61" s="112"/>
      <c r="L61" s="112"/>
      <c r="M61" s="85">
        <v>542.211387508346</v>
      </c>
      <c r="N61" s="86">
        <v>91.67782349855105</v>
      </c>
      <c r="R61" s="31" t="s">
        <v>144</v>
      </c>
    </row>
    <row r="62" spans="1:18" ht="12.75" customHeight="1">
      <c r="A62" s="23" t="s">
        <v>145</v>
      </c>
      <c r="C62" s="85">
        <v>391.00680815572787</v>
      </c>
      <c r="D62" s="86">
        <v>80.01117217154835</v>
      </c>
      <c r="E62" s="2"/>
      <c r="F62" s="112"/>
      <c r="G62" s="112"/>
      <c r="H62" s="85">
        <v>392.93282993004465</v>
      </c>
      <c r="I62" s="86">
        <v>74.78621830917554</v>
      </c>
      <c r="J62" s="112"/>
      <c r="K62" s="112"/>
      <c r="L62" s="112"/>
      <c r="M62" s="85">
        <v>393.48101815895353</v>
      </c>
      <c r="N62" s="86">
        <v>70.06013908704209</v>
      </c>
      <c r="R62" s="31" t="s">
        <v>146</v>
      </c>
    </row>
    <row r="63" spans="1:18" ht="12.75" customHeight="1">
      <c r="A63" s="23" t="s">
        <v>147</v>
      </c>
      <c r="C63" s="85">
        <v>441.85872790398054</v>
      </c>
      <c r="D63" s="86">
        <v>107.38166418487329</v>
      </c>
      <c r="E63" s="2"/>
      <c r="F63" s="112"/>
      <c r="G63" s="112"/>
      <c r="H63" s="85">
        <v>438.6722757815231</v>
      </c>
      <c r="I63" s="86">
        <v>119.37573357947346</v>
      </c>
      <c r="J63" s="112"/>
      <c r="K63" s="112"/>
      <c r="L63" s="112"/>
      <c r="M63" s="85">
        <v>453.903708229828</v>
      </c>
      <c r="N63" s="86">
        <v>111.49079871904955</v>
      </c>
      <c r="R63" s="31" t="s">
        <v>147</v>
      </c>
    </row>
    <row r="64" spans="1:18" ht="12.75" customHeight="1">
      <c r="A64" s="23" t="s">
        <v>148</v>
      </c>
      <c r="C64" s="85">
        <v>384.0360517438713</v>
      </c>
      <c r="D64" s="86">
        <v>83.70860364636624</v>
      </c>
      <c r="E64" s="2"/>
      <c r="F64" s="112"/>
      <c r="G64" s="112"/>
      <c r="H64" s="85">
        <v>400.58123781780756</v>
      </c>
      <c r="I64" s="86">
        <v>94.1629730084676</v>
      </c>
      <c r="J64" s="112"/>
      <c r="K64" s="112"/>
      <c r="L64" s="112"/>
      <c r="M64" s="85">
        <v>421.9718249551864</v>
      </c>
      <c r="N64" s="86">
        <v>89.92286170496685</v>
      </c>
      <c r="R64" s="31" t="s">
        <v>149</v>
      </c>
    </row>
    <row r="65" spans="1:18" ht="12.75" customHeight="1">
      <c r="A65" s="23" t="s">
        <v>150</v>
      </c>
      <c r="C65" s="85">
        <v>310.5838312327925</v>
      </c>
      <c r="D65" s="86">
        <v>86.968561416669</v>
      </c>
      <c r="E65" s="2"/>
      <c r="F65" s="112"/>
      <c r="G65" s="112"/>
      <c r="H65" s="85">
        <v>284.70659136333353</v>
      </c>
      <c r="I65" s="86">
        <v>102.13072651813279</v>
      </c>
      <c r="J65" s="112"/>
      <c r="K65" s="112"/>
      <c r="L65" s="112"/>
      <c r="M65" s="85">
        <v>322.03158133572936</v>
      </c>
      <c r="N65" s="86">
        <v>83.85673895608663</v>
      </c>
      <c r="R65" s="31" t="s">
        <v>150</v>
      </c>
    </row>
    <row r="66" spans="1:18" ht="12.75" customHeight="1">
      <c r="A66" s="23" t="s">
        <v>151</v>
      </c>
      <c r="C66" s="85">
        <v>486.16608393609613</v>
      </c>
      <c r="D66" s="86">
        <v>82.75662945805522</v>
      </c>
      <c r="E66" s="2"/>
      <c r="F66" s="112"/>
      <c r="G66" s="112"/>
      <c r="H66" s="85">
        <v>479.49183542547814</v>
      </c>
      <c r="I66" s="86">
        <v>90.71050692245795</v>
      </c>
      <c r="J66" s="112"/>
      <c r="K66" s="112"/>
      <c r="L66" s="112"/>
      <c r="M66" s="85">
        <v>489.5437774805047</v>
      </c>
      <c r="N66" s="86">
        <v>84.33082471371681</v>
      </c>
      <c r="R66" s="31" t="s">
        <v>151</v>
      </c>
    </row>
    <row r="67" spans="1:18" ht="12.75" customHeight="1">
      <c r="A67" s="23" t="s">
        <v>152</v>
      </c>
      <c r="C67" s="85">
        <v>524.9674262296193</v>
      </c>
      <c r="D67" s="86">
        <v>92.7153850702996</v>
      </c>
      <c r="E67" s="2"/>
      <c r="F67" s="112"/>
      <c r="G67" s="112"/>
      <c r="H67" s="85">
        <v>510.43778210317</v>
      </c>
      <c r="I67" s="86">
        <v>94.91652120223576</v>
      </c>
      <c r="J67" s="112"/>
      <c r="K67" s="112"/>
      <c r="L67" s="112"/>
      <c r="M67" s="85">
        <v>522.1610340322791</v>
      </c>
      <c r="N67" s="86">
        <v>96.67091922976267</v>
      </c>
      <c r="R67" s="31" t="s">
        <v>152</v>
      </c>
    </row>
    <row r="68" spans="1:18" ht="12.75" customHeight="1">
      <c r="A68" s="23" t="s">
        <v>153</v>
      </c>
      <c r="C68" s="85">
        <v>486.4213352780229</v>
      </c>
      <c r="D68" s="86">
        <v>89.8064309492332</v>
      </c>
      <c r="E68" s="2"/>
      <c r="F68" s="112"/>
      <c r="G68" s="112"/>
      <c r="H68" s="85">
        <v>470.07075550144293</v>
      </c>
      <c r="I68" s="86">
        <v>95.55657852467037</v>
      </c>
      <c r="J68" s="112"/>
      <c r="K68" s="112"/>
      <c r="L68" s="112"/>
      <c r="M68" s="85">
        <v>487.9566984077481</v>
      </c>
      <c r="N68" s="86">
        <v>90.0168830083795</v>
      </c>
      <c r="R68" s="31" t="s">
        <v>154</v>
      </c>
    </row>
    <row r="69" spans="1:18" ht="12.75" customHeight="1">
      <c r="A69" s="23" t="s">
        <v>155</v>
      </c>
      <c r="C69" s="85">
        <v>525.0025088945442</v>
      </c>
      <c r="D69" s="86">
        <v>84.33971484823475</v>
      </c>
      <c r="E69" s="2"/>
      <c r="F69" s="112"/>
      <c r="G69" s="112"/>
      <c r="H69" s="85">
        <v>492.2878142146073</v>
      </c>
      <c r="I69" s="86">
        <v>76.56160277727581</v>
      </c>
      <c r="J69" s="112"/>
      <c r="K69" s="112"/>
      <c r="L69" s="112"/>
      <c r="M69" s="85">
        <v>510.8397223818671</v>
      </c>
      <c r="N69" s="86">
        <v>78.18463522815554</v>
      </c>
      <c r="R69" s="31" t="s">
        <v>156</v>
      </c>
    </row>
    <row r="70" spans="1:18" ht="12.75" customHeight="1">
      <c r="A70" s="23" t="s">
        <v>157</v>
      </c>
      <c r="C70" s="85">
        <v>399.3076884162318</v>
      </c>
      <c r="D70" s="86">
        <v>85.04871064691098</v>
      </c>
      <c r="E70" s="2"/>
      <c r="F70" s="112"/>
      <c r="G70" s="112"/>
      <c r="H70" s="85">
        <v>391.97544777483296</v>
      </c>
      <c r="I70" s="86">
        <v>89.85121894198709</v>
      </c>
      <c r="J70" s="112"/>
      <c r="K70" s="112"/>
      <c r="L70" s="112"/>
      <c r="M70" s="85">
        <v>411.7884280730376</v>
      </c>
      <c r="N70" s="86">
        <v>79.93716622026831</v>
      </c>
      <c r="R70" s="31" t="s">
        <v>157</v>
      </c>
    </row>
    <row r="71" spans="1:18" ht="12.75" customHeight="1">
      <c r="A71" s="23" t="s">
        <v>158</v>
      </c>
      <c r="C71" s="85">
        <v>317.9556519816892</v>
      </c>
      <c r="D71" s="86">
        <v>90.80377223888497</v>
      </c>
      <c r="E71" s="2"/>
      <c r="F71" s="112"/>
      <c r="G71" s="112"/>
      <c r="H71" s="85">
        <v>312.21345558244514</v>
      </c>
      <c r="I71" s="86">
        <v>108.55720448102886</v>
      </c>
      <c r="J71" s="112"/>
      <c r="K71" s="112"/>
      <c r="L71" s="112"/>
      <c r="M71" s="85">
        <v>349.31314524285733</v>
      </c>
      <c r="N71" s="86">
        <v>83.61656170190756</v>
      </c>
      <c r="R71" s="31" t="s">
        <v>158</v>
      </c>
    </row>
    <row r="72" spans="1:18" ht="12.75" customHeight="1">
      <c r="A72" s="23" t="s">
        <v>159</v>
      </c>
      <c r="C72" s="85">
        <v>414.7959508243488</v>
      </c>
      <c r="D72" s="86">
        <v>83.95374347039636</v>
      </c>
      <c r="E72" s="2"/>
      <c r="F72" s="112"/>
      <c r="G72" s="112"/>
      <c r="H72" s="85">
        <v>395.93173685626743</v>
      </c>
      <c r="I72" s="86">
        <v>91.84781036229295</v>
      </c>
      <c r="J72" s="112"/>
      <c r="K72" s="112"/>
      <c r="L72" s="112"/>
      <c r="M72" s="85">
        <v>418.3863725839665</v>
      </c>
      <c r="N72" s="86">
        <v>81.13809425470217</v>
      </c>
      <c r="R72" s="31" t="s">
        <v>160</v>
      </c>
    </row>
    <row r="73" spans="1:18" ht="12.75" customHeight="1">
      <c r="A73" s="23" t="s">
        <v>161</v>
      </c>
      <c r="C73" s="85">
        <v>475.67907550302164</v>
      </c>
      <c r="D73" s="86">
        <v>89.52691639817452</v>
      </c>
      <c r="E73" s="2"/>
      <c r="F73" s="112"/>
      <c r="G73" s="112"/>
      <c r="H73" s="85">
        <v>439.85574291849696</v>
      </c>
      <c r="I73" s="86">
        <v>93.22547748574208</v>
      </c>
      <c r="J73" s="112"/>
      <c r="K73" s="112"/>
      <c r="L73" s="112"/>
      <c r="M73" s="85">
        <v>479.4704174310134</v>
      </c>
      <c r="N73" s="86">
        <v>89.57392512839893</v>
      </c>
      <c r="R73" s="31" t="s">
        <v>162</v>
      </c>
    </row>
    <row r="74" spans="1:18" ht="12.75" customHeight="1">
      <c r="A74" s="23" t="s">
        <v>163</v>
      </c>
      <c r="C74" s="85">
        <v>435.37533226697633</v>
      </c>
      <c r="D74" s="86">
        <v>91.72565348104139</v>
      </c>
      <c r="E74" s="2"/>
      <c r="F74" s="112"/>
      <c r="G74" s="112"/>
      <c r="H74" s="85">
        <v>401.02750743879426</v>
      </c>
      <c r="I74" s="86">
        <v>91.805026561928</v>
      </c>
      <c r="J74" s="112"/>
      <c r="K74" s="112"/>
      <c r="L74" s="112"/>
      <c r="M74" s="85">
        <v>435.63634448073645</v>
      </c>
      <c r="N74" s="86">
        <v>85.11227021083916</v>
      </c>
      <c r="R74" s="31" t="s">
        <v>164</v>
      </c>
    </row>
    <row r="75" spans="1:18" ht="12.75" customHeight="1">
      <c r="A75" s="23" t="s">
        <v>165</v>
      </c>
      <c r="C75" s="85">
        <v>504.45596388863896</v>
      </c>
      <c r="D75" s="86">
        <v>89.35500440971083</v>
      </c>
      <c r="E75" s="2"/>
      <c r="F75" s="112"/>
      <c r="G75" s="112"/>
      <c r="H75" s="85">
        <v>494.40903654378644</v>
      </c>
      <c r="I75" s="86">
        <v>88.13301304989692</v>
      </c>
      <c r="J75" s="112"/>
      <c r="K75" s="112"/>
      <c r="L75" s="112"/>
      <c r="M75" s="85">
        <v>518.8156095218976</v>
      </c>
      <c r="N75" s="86">
        <v>98.152389428624</v>
      </c>
      <c r="R75" s="31" t="s">
        <v>166</v>
      </c>
    </row>
    <row r="76" spans="1:18" ht="12.75" customHeight="1">
      <c r="A76" s="23" t="s">
        <v>167</v>
      </c>
      <c r="C76" s="85">
        <v>549.3572650179865</v>
      </c>
      <c r="D76" s="86">
        <v>103.11481632408226</v>
      </c>
      <c r="E76" s="2"/>
      <c r="F76" s="30"/>
      <c r="G76" s="30"/>
      <c r="H76" s="85">
        <v>496.23542269209486</v>
      </c>
      <c r="I76" s="86">
        <v>84.38621778025927</v>
      </c>
      <c r="M76" s="85">
        <v>532.473546333954</v>
      </c>
      <c r="N76" s="86">
        <v>94.45095565056441</v>
      </c>
      <c r="R76" s="31" t="s">
        <v>168</v>
      </c>
    </row>
    <row r="77" spans="1:18" ht="12.75" customHeight="1">
      <c r="A77" s="23" t="s">
        <v>169</v>
      </c>
      <c r="C77" s="85">
        <v>417.07261430727266</v>
      </c>
      <c r="D77" s="86">
        <v>81.43320135675656</v>
      </c>
      <c r="E77" s="2"/>
      <c r="F77" s="30"/>
      <c r="G77" s="30"/>
      <c r="H77" s="85">
        <v>416.75176467500194</v>
      </c>
      <c r="I77" s="86">
        <v>81.84818119117553</v>
      </c>
      <c r="M77" s="85">
        <v>421.01146938619155</v>
      </c>
      <c r="N77" s="86">
        <v>77.17495308207444</v>
      </c>
      <c r="R77" s="31" t="s">
        <v>170</v>
      </c>
    </row>
    <row r="78" spans="1:18" ht="12.75" customHeight="1">
      <c r="A78" s="23" t="s">
        <v>171</v>
      </c>
      <c r="C78" s="85">
        <v>365.479374956925</v>
      </c>
      <c r="D78" s="86">
        <v>91.91324914110682</v>
      </c>
      <c r="E78" s="2"/>
      <c r="F78" s="30"/>
      <c r="G78" s="30"/>
      <c r="H78" s="85">
        <v>380.33683043235425</v>
      </c>
      <c r="I78" s="86">
        <v>97.27909627365173</v>
      </c>
      <c r="M78" s="85">
        <v>385.5067138869805</v>
      </c>
      <c r="N78" s="86">
        <v>82.37000939011918</v>
      </c>
      <c r="R78" s="31" t="s">
        <v>172</v>
      </c>
    </row>
    <row r="79" spans="1:18" ht="12.75" customHeight="1">
      <c r="A79" s="23" t="s">
        <v>173</v>
      </c>
      <c r="C79" s="85">
        <v>426.7990408501497</v>
      </c>
      <c r="D79" s="86">
        <v>99.22453580425878</v>
      </c>
      <c r="E79" s="2"/>
      <c r="F79" s="30"/>
      <c r="G79" s="30"/>
      <c r="H79" s="85">
        <v>412.5167326979163</v>
      </c>
      <c r="I79" s="86">
        <v>121.18586603800686</v>
      </c>
      <c r="M79" s="85">
        <v>428.1338847609051</v>
      </c>
      <c r="N79" s="86">
        <v>94.3667129178441</v>
      </c>
      <c r="R79" s="31" t="s">
        <v>173</v>
      </c>
    </row>
    <row r="80" spans="1:18" ht="12.75" customHeight="1">
      <c r="A80" s="37"/>
      <c r="B80" s="38"/>
      <c r="C80" s="38"/>
      <c r="D80" s="38"/>
      <c r="E80" s="116"/>
      <c r="F80" s="40"/>
      <c r="G80" s="40"/>
      <c r="H80" s="41"/>
      <c r="I80" s="117"/>
      <c r="J80" s="41"/>
      <c r="K80" s="41"/>
      <c r="L80" s="41"/>
      <c r="M80" s="41"/>
      <c r="N80" s="118"/>
      <c r="O80" s="40"/>
      <c r="P80" s="40"/>
      <c r="Q80" s="40"/>
      <c r="R80" s="42"/>
    </row>
    <row r="82" spans="3:13" ht="12.75" customHeight="1">
      <c r="C82" s="23" t="s">
        <v>174</v>
      </c>
      <c r="H82" s="23" t="s">
        <v>175</v>
      </c>
      <c r="M82" s="23" t="s">
        <v>176</v>
      </c>
    </row>
    <row r="83" ht="12.75" customHeight="1">
      <c r="A83" s="23" t="s">
        <v>177</v>
      </c>
    </row>
    <row r="87" ht="12.75" customHeight="1">
      <c r="A87" s="23" t="s">
        <v>178</v>
      </c>
    </row>
  </sheetData>
  <sheetProtection/>
  <mergeCells count="15">
    <mergeCell ref="U14:U15"/>
    <mergeCell ref="W15:Y15"/>
    <mergeCell ref="AA15:AC15"/>
    <mergeCell ref="C14:D14"/>
    <mergeCell ref="E14:F14"/>
    <mergeCell ref="H14:I14"/>
    <mergeCell ref="J14:K14"/>
    <mergeCell ref="M14:N14"/>
    <mergeCell ref="O14:P14"/>
    <mergeCell ref="C12:F12"/>
    <mergeCell ref="H12:K12"/>
    <mergeCell ref="M12:P12"/>
    <mergeCell ref="C13:F13"/>
    <mergeCell ref="H13:K13"/>
    <mergeCell ref="M13:P13"/>
  </mergeCells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4" r:id="rId2"/>
  <headerFooter alignWithMargins="0">
    <oddFooter>&amp;R&amp;"Times,Italic"OECD, Society at a Glance (www.oecd.org/els/social/indicators/SAG) / OCDE, Panorama de la Société (www/oecd.org/els/social/indicateurs/SAG)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E61"/>
  <sheetViews>
    <sheetView showGridLines="0" zoomScale="55" zoomScaleNormal="5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36.8515625" style="0" customWidth="1"/>
    <col min="2" max="2" width="8.8515625" style="0" customWidth="1"/>
    <col min="3" max="3" width="13.28125" style="0" customWidth="1"/>
    <col min="4" max="4" width="36.57421875" style="120" customWidth="1"/>
    <col min="5" max="5" width="21.57421875" style="0" customWidth="1"/>
    <col min="6" max="6" width="17.421875" style="121" customWidth="1"/>
    <col min="7" max="7" width="9.7109375" style="122" customWidth="1"/>
    <col min="8" max="8" width="6.8515625" style="123" customWidth="1"/>
    <col min="9" max="9" width="6.28125" style="124" customWidth="1"/>
    <col min="10" max="10" width="5.7109375" style="123" customWidth="1"/>
    <col min="11" max="11" width="7.00390625" style="124" customWidth="1"/>
    <col min="12" max="12" width="5.7109375" style="124" customWidth="1"/>
    <col min="13" max="13" width="6.7109375" style="124" customWidth="1"/>
    <col min="14" max="14" width="10.7109375" style="124" customWidth="1"/>
    <col min="15" max="15" width="8.140625" style="124" customWidth="1"/>
    <col min="16" max="16" width="6.57421875" style="124" customWidth="1"/>
    <col min="17" max="17" width="6.7109375" style="124" customWidth="1"/>
    <col min="18" max="18" width="5.7109375" style="124" customWidth="1"/>
    <col min="19" max="19" width="6.8515625" style="124" customWidth="1"/>
    <col min="20" max="20" width="5.7109375" style="124" customWidth="1"/>
    <col min="21" max="21" width="7.28125" style="124" customWidth="1"/>
    <col min="22" max="22" width="18.421875" style="124" bestFit="1" customWidth="1"/>
    <col min="23" max="23" width="8.140625" style="124" customWidth="1"/>
    <col min="24" max="24" width="7.140625" style="124" customWidth="1"/>
    <col min="25" max="25" width="6.28125" style="124" customWidth="1"/>
    <col min="26" max="29" width="5.7109375" style="124" customWidth="1"/>
    <col min="30" max="30" width="10.7109375" style="124" customWidth="1"/>
    <col min="31" max="32" width="8.140625" style="124" customWidth="1"/>
    <col min="33" max="16384" width="9.140625" style="124" customWidth="1"/>
  </cols>
  <sheetData>
    <row r="1" ht="12.75">
      <c r="A1" s="119" t="s">
        <v>0</v>
      </c>
    </row>
    <row r="2" ht="12.75">
      <c r="A2" s="125"/>
    </row>
    <row r="3" ht="12.75">
      <c r="A3" s="125" t="s">
        <v>1</v>
      </c>
    </row>
    <row r="4" spans="1:22" s="128" customFormat="1" ht="15.75">
      <c r="A4" s="126" t="s">
        <v>179</v>
      </c>
      <c r="B4" s="126"/>
      <c r="C4" s="126"/>
      <c r="D4" s="127"/>
      <c r="F4" s="129" t="s">
        <v>180</v>
      </c>
      <c r="G4" s="130"/>
      <c r="V4" s="128" t="s">
        <v>181</v>
      </c>
    </row>
    <row r="5" spans="6:30" ht="13.5" thickBot="1">
      <c r="F5" s="131"/>
      <c r="G5" s="132"/>
      <c r="H5" s="133"/>
      <c r="I5" s="133"/>
      <c r="J5" s="133"/>
      <c r="L5" s="133"/>
      <c r="N5" s="133"/>
      <c r="P5" s="133"/>
      <c r="R5" s="133"/>
      <c r="T5" s="133"/>
      <c r="V5" s="133"/>
      <c r="X5" s="133"/>
      <c r="Z5" s="133"/>
      <c r="AB5" s="133"/>
      <c r="AD5" s="133"/>
    </row>
    <row r="6" spans="4:31" s="134" customFormat="1" ht="15" customHeight="1">
      <c r="D6" s="135"/>
      <c r="F6" s="136"/>
      <c r="G6" s="137" t="s">
        <v>182</v>
      </c>
      <c r="H6" s="138" t="s">
        <v>183</v>
      </c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40"/>
    </row>
    <row r="7" spans="1:31" s="147" customFormat="1" ht="18" customHeight="1">
      <c r="A7" s="141"/>
      <c r="B7" s="141"/>
      <c r="C7" s="141"/>
      <c r="D7" s="141"/>
      <c r="E7" s="126"/>
      <c r="F7" s="142"/>
      <c r="G7" s="143"/>
      <c r="H7" s="144" t="s">
        <v>184</v>
      </c>
      <c r="I7" s="145"/>
      <c r="J7" s="145"/>
      <c r="K7" s="145"/>
      <c r="L7" s="145"/>
      <c r="M7" s="145"/>
      <c r="N7" s="145"/>
      <c r="O7" s="145"/>
      <c r="P7" s="144" t="s">
        <v>185</v>
      </c>
      <c r="Q7" s="145"/>
      <c r="R7" s="145"/>
      <c r="S7" s="145"/>
      <c r="T7" s="145"/>
      <c r="U7" s="145"/>
      <c r="V7" s="145"/>
      <c r="W7" s="145"/>
      <c r="X7" s="144" t="s">
        <v>186</v>
      </c>
      <c r="Y7" s="145"/>
      <c r="Z7" s="145"/>
      <c r="AA7" s="145"/>
      <c r="AB7" s="145"/>
      <c r="AC7" s="145"/>
      <c r="AD7" s="145"/>
      <c r="AE7" s="146"/>
    </row>
    <row r="8" spans="1:31" s="147" customFormat="1" ht="37.5" customHeight="1">
      <c r="A8" s="148" t="s">
        <v>187</v>
      </c>
      <c r="B8" s="148"/>
      <c r="C8" s="148"/>
      <c r="D8" s="148"/>
      <c r="E8" s="126"/>
      <c r="F8" s="142"/>
      <c r="G8" s="143"/>
      <c r="H8" s="144" t="s">
        <v>188</v>
      </c>
      <c r="I8" s="149"/>
      <c r="J8" s="150" t="s">
        <v>189</v>
      </c>
      <c r="K8" s="149"/>
      <c r="L8" s="150" t="s">
        <v>190</v>
      </c>
      <c r="M8" s="149"/>
      <c r="N8" s="151" t="s">
        <v>191</v>
      </c>
      <c r="O8" s="152"/>
      <c r="P8" s="153" t="s">
        <v>188</v>
      </c>
      <c r="Q8" s="152"/>
      <c r="R8" s="150" t="s">
        <v>189</v>
      </c>
      <c r="S8" s="149"/>
      <c r="T8" s="150" t="s">
        <v>190</v>
      </c>
      <c r="U8" s="149"/>
      <c r="V8" s="151" t="s">
        <v>191</v>
      </c>
      <c r="W8" s="152"/>
      <c r="X8" s="153" t="s">
        <v>188</v>
      </c>
      <c r="Y8" s="152"/>
      <c r="Z8" s="150" t="s">
        <v>189</v>
      </c>
      <c r="AA8" s="149"/>
      <c r="AB8" s="150" t="s">
        <v>190</v>
      </c>
      <c r="AC8" s="149"/>
      <c r="AD8" s="151" t="s">
        <v>191</v>
      </c>
      <c r="AE8" s="154"/>
    </row>
    <row r="9" spans="1:31" ht="15">
      <c r="A9" s="155"/>
      <c r="B9" s="155"/>
      <c r="C9" s="155"/>
      <c r="D9" s="156"/>
      <c r="E9" s="155"/>
      <c r="F9" s="157"/>
      <c r="G9" s="158"/>
      <c r="H9" s="159" t="s">
        <v>192</v>
      </c>
      <c r="I9" s="160" t="s">
        <v>193</v>
      </c>
      <c r="J9" s="161" t="s">
        <v>192</v>
      </c>
      <c r="K9" s="160" t="s">
        <v>193</v>
      </c>
      <c r="L9" s="162" t="s">
        <v>192</v>
      </c>
      <c r="M9" s="160" t="s">
        <v>193</v>
      </c>
      <c r="N9" s="163" t="s">
        <v>192</v>
      </c>
      <c r="O9" s="163" t="s">
        <v>193</v>
      </c>
      <c r="P9" s="164" t="s">
        <v>192</v>
      </c>
      <c r="Q9" s="163" t="s">
        <v>193</v>
      </c>
      <c r="R9" s="162" t="s">
        <v>192</v>
      </c>
      <c r="S9" s="160" t="s">
        <v>193</v>
      </c>
      <c r="T9" s="162" t="s">
        <v>192</v>
      </c>
      <c r="U9" s="160" t="s">
        <v>193</v>
      </c>
      <c r="V9" s="165" t="s">
        <v>192</v>
      </c>
      <c r="W9" s="163" t="s">
        <v>193</v>
      </c>
      <c r="X9" s="164" t="s">
        <v>192</v>
      </c>
      <c r="Y9" s="163" t="s">
        <v>193</v>
      </c>
      <c r="Z9" s="162" t="s">
        <v>192</v>
      </c>
      <c r="AA9" s="160" t="s">
        <v>193</v>
      </c>
      <c r="AB9" s="162" t="s">
        <v>192</v>
      </c>
      <c r="AC9" s="160" t="s">
        <v>193</v>
      </c>
      <c r="AD9" s="163" t="s">
        <v>192</v>
      </c>
      <c r="AE9" s="166" t="s">
        <v>193</v>
      </c>
    </row>
    <row r="10" spans="1:31" ht="15">
      <c r="A10" s="155"/>
      <c r="B10" s="155"/>
      <c r="C10" s="155"/>
      <c r="D10" s="156"/>
      <c r="E10" s="155"/>
      <c r="F10" s="167" t="s">
        <v>194</v>
      </c>
      <c r="G10" s="168"/>
      <c r="H10" s="169"/>
      <c r="I10" s="170"/>
      <c r="J10" s="171"/>
      <c r="K10" s="170"/>
      <c r="L10" s="171"/>
      <c r="M10" s="170"/>
      <c r="N10" s="172"/>
      <c r="O10" s="173"/>
      <c r="P10" s="174"/>
      <c r="Q10" s="173"/>
      <c r="R10" s="175"/>
      <c r="S10" s="170"/>
      <c r="T10" s="175"/>
      <c r="U10" s="170"/>
      <c r="V10" s="176"/>
      <c r="W10" s="173"/>
      <c r="X10" s="174"/>
      <c r="Y10" s="173"/>
      <c r="Z10" s="175"/>
      <c r="AA10" s="170"/>
      <c r="AB10" s="175"/>
      <c r="AC10" s="170"/>
      <c r="AD10" s="172"/>
      <c r="AE10" s="177"/>
    </row>
    <row r="11" spans="1:31" ht="15.75">
      <c r="A11" s="178" t="s">
        <v>65</v>
      </c>
      <c r="B11" s="179" t="s">
        <v>5</v>
      </c>
      <c r="C11" s="180">
        <v>20.8131544414222</v>
      </c>
      <c r="D11" s="156" t="s">
        <v>66</v>
      </c>
      <c r="E11" s="155"/>
      <c r="F11" s="181" t="s">
        <v>79</v>
      </c>
      <c r="G11" s="168">
        <v>512.8932913565569</v>
      </c>
      <c r="H11" s="182">
        <v>-2.85149776741639</v>
      </c>
      <c r="I11" s="170">
        <v>6.715311191271996</v>
      </c>
      <c r="J11" s="171">
        <v>-6.5597751303596965</v>
      </c>
      <c r="K11" s="170">
        <v>7.248348745338543</v>
      </c>
      <c r="L11" s="171">
        <v>-0.8260990641124408</v>
      </c>
      <c r="M11" s="170">
        <v>7.556881612621846</v>
      </c>
      <c r="N11" s="172">
        <v>-5.733676066247263</v>
      </c>
      <c r="O11" s="173">
        <v>6.529280355000891</v>
      </c>
      <c r="P11" s="174">
        <v>-15.385213061266995</v>
      </c>
      <c r="Q11" s="173">
        <v>6.4356523904367675</v>
      </c>
      <c r="R11" s="175">
        <v>-17.77260730507703</v>
      </c>
      <c r="S11" s="170">
        <v>7.0977752757432455</v>
      </c>
      <c r="T11" s="175">
        <v>-14.4968347201891</v>
      </c>
      <c r="U11" s="170">
        <v>7.206942694242255</v>
      </c>
      <c r="V11" s="183">
        <v>-3.2757725848879957</v>
      </c>
      <c r="W11" s="173">
        <v>6.53454290933857</v>
      </c>
      <c r="X11" s="174">
        <v>-12.533715293850605</v>
      </c>
      <c r="Y11" s="173">
        <v>5.365289572761822</v>
      </c>
      <c r="Z11" s="184">
        <v>-11.212832174717335</v>
      </c>
      <c r="AA11" s="170">
        <v>6.110499613512533</v>
      </c>
      <c r="AB11" s="175">
        <v>-13.670735656076658</v>
      </c>
      <c r="AC11" s="170">
        <v>5.594184107461006</v>
      </c>
      <c r="AD11" s="172">
        <v>2.457903481359267</v>
      </c>
      <c r="AE11" s="177">
        <v>5.104240434817292</v>
      </c>
    </row>
    <row r="12" spans="1:31" ht="15.75">
      <c r="A12" s="178" t="s">
        <v>114</v>
      </c>
      <c r="B12" s="179" t="s">
        <v>31</v>
      </c>
      <c r="C12" s="180">
        <v>19.540359516375</v>
      </c>
      <c r="D12" s="156" t="s">
        <v>115</v>
      </c>
      <c r="E12" s="155"/>
      <c r="F12" s="181" t="s">
        <v>87</v>
      </c>
      <c r="G12" s="168">
        <v>490.1939772665889</v>
      </c>
      <c r="H12" s="182">
        <v>-1.3627664053755097</v>
      </c>
      <c r="I12" s="170">
        <v>7.038285968251144</v>
      </c>
      <c r="J12" s="171">
        <v>-8.63894914184823</v>
      </c>
      <c r="K12" s="170">
        <v>7.868299414479469</v>
      </c>
      <c r="L12" s="171">
        <v>5.185347717889329</v>
      </c>
      <c r="M12" s="170">
        <v>7.844206861960923</v>
      </c>
      <c r="N12" s="185">
        <v>-13.824296859737615</v>
      </c>
      <c r="O12" s="173">
        <v>7.750663205961071</v>
      </c>
      <c r="P12" s="182">
        <v>-1.8620295767181005</v>
      </c>
      <c r="Q12" s="173">
        <v>6.975003488816955</v>
      </c>
      <c r="R12" s="171">
        <v>-7.459023219182484</v>
      </c>
      <c r="S12" s="170">
        <v>7.851603279972692</v>
      </c>
      <c r="T12" s="171">
        <v>3.7442043918570675</v>
      </c>
      <c r="U12" s="170">
        <v>8.413923838146868</v>
      </c>
      <c r="V12" s="183">
        <v>-11.203227611039495</v>
      </c>
      <c r="W12" s="173">
        <v>8.269201872131122</v>
      </c>
      <c r="X12" s="182">
        <v>-0.4992631713425908</v>
      </c>
      <c r="Y12" s="173">
        <v>7.126309402072663</v>
      </c>
      <c r="Z12" s="171">
        <v>1.1799259226657455</v>
      </c>
      <c r="AA12" s="170">
        <v>8.02457037328084</v>
      </c>
      <c r="AB12" s="171">
        <v>-1.441143326032261</v>
      </c>
      <c r="AC12" s="170">
        <v>8.257963764785789</v>
      </c>
      <c r="AD12" s="172">
        <v>2.62106924869812</v>
      </c>
      <c r="AE12" s="177">
        <v>7.9419103854512345</v>
      </c>
    </row>
    <row r="13" spans="1:31" ht="15.75">
      <c r="A13" s="178" t="s">
        <v>118</v>
      </c>
      <c r="B13" s="179" t="s">
        <v>33</v>
      </c>
      <c r="C13" s="180">
        <v>13.3394592845611</v>
      </c>
      <c r="D13" s="156" t="s">
        <v>119</v>
      </c>
      <c r="E13" s="155"/>
      <c r="F13" s="181" t="s">
        <v>77</v>
      </c>
      <c r="G13" s="168">
        <v>500.9005947246784</v>
      </c>
      <c r="H13" s="182">
        <v>-0.1385583446303258</v>
      </c>
      <c r="I13" s="170">
        <v>6.891229068523948</v>
      </c>
      <c r="J13" s="171">
        <v>-3.068175672078439</v>
      </c>
      <c r="K13" s="170">
        <v>7.764957585234334</v>
      </c>
      <c r="L13" s="171">
        <v>1.0171969186726528</v>
      </c>
      <c r="M13" s="170">
        <v>7.956331259290132</v>
      </c>
      <c r="N13" s="172">
        <v>-4.0853725907511205</v>
      </c>
      <c r="O13" s="173">
        <v>7.866269683131093</v>
      </c>
      <c r="P13" s="182">
        <v>-6.225295805307553</v>
      </c>
      <c r="Q13" s="173">
        <v>6.831164791542601</v>
      </c>
      <c r="R13" s="171">
        <v>-10.397546199925614</v>
      </c>
      <c r="S13" s="170">
        <v>7.707533751394668</v>
      </c>
      <c r="T13" s="171">
        <v>-3.480197528430267</v>
      </c>
      <c r="U13" s="170">
        <v>7.8082169140731175</v>
      </c>
      <c r="V13" s="183">
        <v>-6.9173486714953185</v>
      </c>
      <c r="W13" s="173">
        <v>7.654891958385733</v>
      </c>
      <c r="X13" s="182">
        <v>-6.086737460677227</v>
      </c>
      <c r="Y13" s="173">
        <v>5.993937291130543</v>
      </c>
      <c r="Z13" s="171">
        <v>-7.329370527847175</v>
      </c>
      <c r="AA13" s="170">
        <v>7.12873529235144</v>
      </c>
      <c r="AB13" s="171">
        <v>-4.49739444710292</v>
      </c>
      <c r="AC13" s="170">
        <v>6.5500015936916025</v>
      </c>
      <c r="AD13" s="172">
        <v>-2.831976080744198</v>
      </c>
      <c r="AE13" s="177">
        <v>6.98106385573564</v>
      </c>
    </row>
    <row r="14" spans="1:31" ht="15.75">
      <c r="A14" s="178" t="s">
        <v>107</v>
      </c>
      <c r="B14" s="179" t="s">
        <v>27</v>
      </c>
      <c r="C14" s="180">
        <v>11.2592172261189</v>
      </c>
      <c r="D14" s="156" t="s">
        <v>108</v>
      </c>
      <c r="E14" s="155"/>
      <c r="F14" s="181" t="s">
        <v>72</v>
      </c>
      <c r="G14" s="168">
        <v>527.0112953303301</v>
      </c>
      <c r="H14" s="182">
        <v>-6.399107383613114</v>
      </c>
      <c r="I14" s="170">
        <v>5.8005012786661005</v>
      </c>
      <c r="J14" s="171">
        <v>-4.925261989189721</v>
      </c>
      <c r="K14" s="170">
        <v>5.955283635529733</v>
      </c>
      <c r="L14" s="171">
        <v>-5.607755626266339</v>
      </c>
      <c r="M14" s="170">
        <v>5.862467352598266</v>
      </c>
      <c r="N14" s="172">
        <v>0.6824936370767318</v>
      </c>
      <c r="O14" s="173">
        <v>2.593747450504378</v>
      </c>
      <c r="P14" s="182">
        <v>-7.301423732783746</v>
      </c>
      <c r="Q14" s="173">
        <v>5.75622726958421</v>
      </c>
      <c r="R14" s="171">
        <v>-7.780315567964237</v>
      </c>
      <c r="S14" s="170">
        <v>5.993814903949696</v>
      </c>
      <c r="T14" s="171">
        <v>-8.089545556917756</v>
      </c>
      <c r="U14" s="170">
        <v>5.808899568018199</v>
      </c>
      <c r="V14" s="183">
        <v>0.3092299889534509</v>
      </c>
      <c r="W14" s="173">
        <v>2.8110575425369317</v>
      </c>
      <c r="X14" s="182">
        <v>-0.9023163491706327</v>
      </c>
      <c r="Y14" s="173">
        <v>5.386156625197113</v>
      </c>
      <c r="Z14" s="171">
        <v>-2.855053578774516</v>
      </c>
      <c r="AA14" s="170">
        <v>5.679891227540333</v>
      </c>
      <c r="AB14" s="171">
        <v>-2.4817899306514164</v>
      </c>
      <c r="AC14" s="170">
        <v>5.421793633137744</v>
      </c>
      <c r="AD14" s="172">
        <v>-0.37326364812328094</v>
      </c>
      <c r="AE14" s="177">
        <v>3.055208007836597</v>
      </c>
    </row>
    <row r="15" spans="1:31" ht="15.75">
      <c r="A15" s="178" t="s">
        <v>87</v>
      </c>
      <c r="B15" s="179" t="s">
        <v>16</v>
      </c>
      <c r="C15" s="180">
        <v>11.2032276110395</v>
      </c>
      <c r="D15" s="156" t="s">
        <v>88</v>
      </c>
      <c r="E15" s="155"/>
      <c r="F15" s="181" t="s">
        <v>83</v>
      </c>
      <c r="G15" s="168">
        <v>482.7151620950892</v>
      </c>
      <c r="H15" s="182">
        <v>-3.0347478188043624</v>
      </c>
      <c r="I15" s="170">
        <v>6.765729412024313</v>
      </c>
      <c r="J15" s="171">
        <v>0.46402026274898844</v>
      </c>
      <c r="K15" s="170">
        <v>7.873454267237721</v>
      </c>
      <c r="L15" s="171">
        <v>-5.686096538618813</v>
      </c>
      <c r="M15" s="170">
        <v>7.354553863828104</v>
      </c>
      <c r="N15" s="172">
        <v>6.15011680136778</v>
      </c>
      <c r="O15" s="173">
        <v>6.825928597644988</v>
      </c>
      <c r="P15" s="182">
        <v>-8.861870010678615</v>
      </c>
      <c r="Q15" s="173">
        <v>6.91793658353777</v>
      </c>
      <c r="R15" s="171">
        <v>-9.798136100140425</v>
      </c>
      <c r="S15" s="170">
        <v>8.183459808928376</v>
      </c>
      <c r="T15" s="171">
        <v>-1.474251887680964</v>
      </c>
      <c r="U15" s="170">
        <v>7.742685032189426</v>
      </c>
      <c r="V15" s="183">
        <v>-8.323884212459518</v>
      </c>
      <c r="W15" s="173">
        <v>7.794185293113084</v>
      </c>
      <c r="X15" s="182">
        <v>-5.827122191874253</v>
      </c>
      <c r="Y15" s="173">
        <v>7.0349792196259</v>
      </c>
      <c r="Z15" s="171">
        <v>-10.262156362889414</v>
      </c>
      <c r="AA15" s="170">
        <v>7.890193425317616</v>
      </c>
      <c r="AB15" s="171">
        <v>4.211844650937849</v>
      </c>
      <c r="AC15" s="170">
        <v>8.266307018577917</v>
      </c>
      <c r="AD15" s="185">
        <v>-14.474001013827298</v>
      </c>
      <c r="AE15" s="177">
        <v>7.933956697780823</v>
      </c>
    </row>
    <row r="16" spans="1:31" ht="15.75">
      <c r="A16" s="178" t="s">
        <v>85</v>
      </c>
      <c r="B16" s="179" t="s">
        <v>15</v>
      </c>
      <c r="C16" s="180">
        <v>8.77349319934681</v>
      </c>
      <c r="D16" s="156" t="s">
        <v>86</v>
      </c>
      <c r="E16" s="155"/>
      <c r="F16" s="181" t="s">
        <v>81</v>
      </c>
      <c r="G16" s="168">
        <v>494.48298069331435</v>
      </c>
      <c r="H16" s="182">
        <v>-4.547587072075942</v>
      </c>
      <c r="I16" s="170">
        <v>6.452861696858363</v>
      </c>
      <c r="J16" s="171">
        <v>-6.022745391450712</v>
      </c>
      <c r="K16" s="170">
        <v>6.9171003560851085</v>
      </c>
      <c r="L16" s="171">
        <v>-5.449882575502556</v>
      </c>
      <c r="M16" s="170">
        <v>6.729151957277202</v>
      </c>
      <c r="N16" s="172">
        <v>-0.5728628159482945</v>
      </c>
      <c r="O16" s="173">
        <v>4.3651251741996395</v>
      </c>
      <c r="P16" s="182">
        <v>-2.3879856278114175</v>
      </c>
      <c r="Q16" s="173">
        <v>6.3556288140208235</v>
      </c>
      <c r="R16" s="171">
        <v>-5.905906598635909</v>
      </c>
      <c r="S16" s="170">
        <v>6.828405639547344</v>
      </c>
      <c r="T16" s="171">
        <v>-0.9475935379319367</v>
      </c>
      <c r="U16" s="170">
        <v>6.703636562291485</v>
      </c>
      <c r="V16" s="183">
        <v>-4.958313060704029</v>
      </c>
      <c r="W16" s="173">
        <v>4.555516783181681</v>
      </c>
      <c r="X16" s="182">
        <v>2.159601444264524</v>
      </c>
      <c r="Y16" s="173">
        <v>6.168622839384515</v>
      </c>
      <c r="Z16" s="171">
        <v>0.11683879281480358</v>
      </c>
      <c r="AA16" s="170">
        <v>6.643382125272999</v>
      </c>
      <c r="AB16" s="171">
        <v>4.50228903757062</v>
      </c>
      <c r="AC16" s="170">
        <v>6.390239013606867</v>
      </c>
      <c r="AD16" s="172">
        <v>-4.385450244755734</v>
      </c>
      <c r="AE16" s="177">
        <v>4.273565915414567</v>
      </c>
    </row>
    <row r="17" spans="1:31" ht="15.75">
      <c r="A17" s="178" t="s">
        <v>83</v>
      </c>
      <c r="B17" s="179" t="s">
        <v>14</v>
      </c>
      <c r="C17" s="180">
        <v>8.32388421245952</v>
      </c>
      <c r="D17" s="156" t="s">
        <v>84</v>
      </c>
      <c r="E17" s="155"/>
      <c r="F17" s="181" t="s">
        <v>63</v>
      </c>
      <c r="G17" s="168">
        <v>546.8682813594907</v>
      </c>
      <c r="H17" s="182">
        <v>-3.0066013578395996</v>
      </c>
      <c r="I17" s="170">
        <v>6.12433510178809</v>
      </c>
      <c r="J17" s="171">
        <v>1.2747298558480225</v>
      </c>
      <c r="K17" s="170">
        <v>6.4818437206137505</v>
      </c>
      <c r="L17" s="171">
        <v>-5.9521055228423165</v>
      </c>
      <c r="M17" s="170">
        <v>6.305703117363147</v>
      </c>
      <c r="N17" s="185">
        <v>7.226835378690296</v>
      </c>
      <c r="O17" s="173">
        <v>3.7361342165816134</v>
      </c>
      <c r="P17" s="182">
        <v>0.3991367365330234</v>
      </c>
      <c r="Q17" s="173">
        <v>6.001240162780587</v>
      </c>
      <c r="R17" s="171">
        <v>1.2766556364415464</v>
      </c>
      <c r="S17" s="170">
        <v>6.425064286607328</v>
      </c>
      <c r="T17" s="171">
        <v>0.6233772172633962</v>
      </c>
      <c r="U17" s="170">
        <v>6.155009101470974</v>
      </c>
      <c r="V17" s="183">
        <v>0.6532784191779726</v>
      </c>
      <c r="W17" s="173">
        <v>3.8664971852782237</v>
      </c>
      <c r="X17" s="182">
        <v>3.405738094372623</v>
      </c>
      <c r="Y17" s="173">
        <v>5.2266661382318995</v>
      </c>
      <c r="Z17" s="171">
        <v>0.0019257805935239958</v>
      </c>
      <c r="AA17" s="170">
        <v>5.69325554096984</v>
      </c>
      <c r="AB17" s="171">
        <v>6.575482740105713</v>
      </c>
      <c r="AC17" s="170">
        <v>5.4107829482213115</v>
      </c>
      <c r="AD17" s="185">
        <v>-6.573556959512324</v>
      </c>
      <c r="AE17" s="177">
        <v>3.8873839798016965</v>
      </c>
    </row>
    <row r="18" spans="1:31" ht="15.75">
      <c r="A18" s="178" t="s">
        <v>111</v>
      </c>
      <c r="B18" s="179" t="s">
        <v>29</v>
      </c>
      <c r="C18" s="180">
        <v>8.16554453889442</v>
      </c>
      <c r="D18" s="156" t="s">
        <v>111</v>
      </c>
      <c r="E18" s="155"/>
      <c r="F18" s="181" t="s">
        <v>95</v>
      </c>
      <c r="G18" s="168">
        <v>487.7062471872415</v>
      </c>
      <c r="H18" s="182">
        <v>-8.55360334473761</v>
      </c>
      <c r="I18" s="170">
        <v>6.54047483526398</v>
      </c>
      <c r="J18" s="184">
        <v>-14.199446522042933</v>
      </c>
      <c r="K18" s="170">
        <v>7.397039694421253</v>
      </c>
      <c r="L18" s="171">
        <v>-4.76841741626879</v>
      </c>
      <c r="M18" s="170">
        <v>6.760528303861127</v>
      </c>
      <c r="N18" s="185">
        <v>-9.431029105774186</v>
      </c>
      <c r="O18" s="173">
        <v>5.609302795315966</v>
      </c>
      <c r="P18" s="174">
        <v>-17.036141051249786</v>
      </c>
      <c r="Q18" s="173">
        <v>6.979855085960068</v>
      </c>
      <c r="R18" s="175">
        <v>-20.527047953634963</v>
      </c>
      <c r="S18" s="170">
        <v>7.981649250458001</v>
      </c>
      <c r="T18" s="175">
        <v>-14.433934895618734</v>
      </c>
      <c r="U18" s="170">
        <v>6.884045356172941</v>
      </c>
      <c r="V18" s="183">
        <v>-6.093113058016343</v>
      </c>
      <c r="W18" s="173">
        <v>5.559189671639528</v>
      </c>
      <c r="X18" s="182">
        <v>-8.482537706512176</v>
      </c>
      <c r="Y18" s="173">
        <v>6.610814396474246</v>
      </c>
      <c r="Z18" s="171">
        <v>-6.327601431592029</v>
      </c>
      <c r="AA18" s="170">
        <v>7.814706185188067</v>
      </c>
      <c r="AB18" s="171">
        <v>-9.665517479349944</v>
      </c>
      <c r="AC18" s="170">
        <v>6.734581792029232</v>
      </c>
      <c r="AD18" s="172">
        <v>3.337916047757844</v>
      </c>
      <c r="AE18" s="177">
        <v>6.284090552339183</v>
      </c>
    </row>
    <row r="19" spans="1:31" ht="15.75">
      <c r="A19" s="178" t="s">
        <v>102</v>
      </c>
      <c r="B19" s="179" t="s">
        <v>24</v>
      </c>
      <c r="C19" s="180">
        <v>7.94225922380584</v>
      </c>
      <c r="D19" s="156" t="s">
        <v>103</v>
      </c>
      <c r="E19" s="155"/>
      <c r="F19" s="181" t="s">
        <v>89</v>
      </c>
      <c r="G19" s="168">
        <v>494.94441787944106</v>
      </c>
      <c r="H19" s="182">
        <v>7.367174751242487</v>
      </c>
      <c r="I19" s="170">
        <v>6.76087020057848</v>
      </c>
      <c r="J19" s="171">
        <v>3.252427505605681</v>
      </c>
      <c r="K19" s="170">
        <v>7.487825458425763</v>
      </c>
      <c r="L19" s="171">
        <v>10.729157054818302</v>
      </c>
      <c r="M19" s="170">
        <v>7.6439158329713175</v>
      </c>
      <c r="N19" s="172">
        <v>-7.476729549212685</v>
      </c>
      <c r="O19" s="173">
        <v>6.959488888261038</v>
      </c>
      <c r="P19" s="182">
        <v>10.953594113205668</v>
      </c>
      <c r="Q19" s="173">
        <v>7.091044183302807</v>
      </c>
      <c r="R19" s="171">
        <v>7.047870340152372</v>
      </c>
      <c r="S19" s="170">
        <v>7.9071758248518895</v>
      </c>
      <c r="T19" s="184">
        <v>14.422479003569151</v>
      </c>
      <c r="U19" s="170">
        <v>7.665211224169428</v>
      </c>
      <c r="V19" s="183">
        <v>-7.374608663416957</v>
      </c>
      <c r="W19" s="173">
        <v>6.485074964357731</v>
      </c>
      <c r="X19" s="182">
        <v>3.5864193619631806</v>
      </c>
      <c r="Y19" s="173">
        <v>7.1364509350217356</v>
      </c>
      <c r="Z19" s="171">
        <v>3.795442834546691</v>
      </c>
      <c r="AA19" s="170">
        <v>8.098992120347503</v>
      </c>
      <c r="AB19" s="171">
        <v>3.6933219487508495</v>
      </c>
      <c r="AC19" s="170">
        <v>7.36544701449172</v>
      </c>
      <c r="AD19" s="172">
        <v>0.10212088579572765</v>
      </c>
      <c r="AE19" s="177">
        <v>6.018882670678071</v>
      </c>
    </row>
    <row r="20" spans="1:31" ht="15.75">
      <c r="A20" s="178" t="s">
        <v>89</v>
      </c>
      <c r="B20" s="179" t="s">
        <v>17</v>
      </c>
      <c r="C20" s="180">
        <v>7.37460866341696</v>
      </c>
      <c r="D20" s="156" t="s">
        <v>90</v>
      </c>
      <c r="E20" s="155"/>
      <c r="F20" s="181" t="s">
        <v>114</v>
      </c>
      <c r="G20" s="168">
        <v>459.7111844550546</v>
      </c>
      <c r="H20" s="182">
        <v>-1.5319750910967969</v>
      </c>
      <c r="I20" s="170">
        <v>8.347600001923068</v>
      </c>
      <c r="J20" s="171">
        <v>-2.7935664962257647</v>
      </c>
      <c r="K20" s="170">
        <v>9.541781884541004</v>
      </c>
      <c r="L20" s="171">
        <v>-2.348879021289747</v>
      </c>
      <c r="M20" s="170">
        <v>8.07623593138734</v>
      </c>
      <c r="N20" s="172">
        <v>-0.4446874749360603</v>
      </c>
      <c r="O20" s="173">
        <v>6.487139422647156</v>
      </c>
      <c r="P20" s="186">
        <v>-14.087667031859326</v>
      </c>
      <c r="Q20" s="173">
        <v>8.112554542144418</v>
      </c>
      <c r="R20" s="175">
        <v>-24.11096400144089</v>
      </c>
      <c r="S20" s="170">
        <v>9.678086413769828</v>
      </c>
      <c r="T20" s="171">
        <v>-4.570604485065701</v>
      </c>
      <c r="U20" s="170">
        <v>7.646834282576981</v>
      </c>
      <c r="V20" s="187">
        <v>-19.54035951637502</v>
      </c>
      <c r="W20" s="173">
        <v>7.529292085682583</v>
      </c>
      <c r="X20" s="186">
        <v>-12.555691940762529</v>
      </c>
      <c r="Y20" s="173">
        <v>7.292544475926538</v>
      </c>
      <c r="Z20" s="175">
        <v>-21.317397505215126</v>
      </c>
      <c r="AA20" s="170">
        <v>8.837375683981021</v>
      </c>
      <c r="AB20" s="171">
        <v>-2.221725463775954</v>
      </c>
      <c r="AC20" s="170">
        <v>6.927547296716638</v>
      </c>
      <c r="AD20" s="188">
        <v>-19.09567204143896</v>
      </c>
      <c r="AE20" s="177">
        <v>6.972488705942575</v>
      </c>
    </row>
    <row r="21" spans="1:31" ht="15.75">
      <c r="A21" s="178" t="s">
        <v>77</v>
      </c>
      <c r="B21" s="179" t="s">
        <v>11</v>
      </c>
      <c r="C21" s="180">
        <v>6.91734867149532</v>
      </c>
      <c r="D21" s="156" t="s">
        <v>78</v>
      </c>
      <c r="E21" s="155"/>
      <c r="F21" s="181" t="s">
        <v>102</v>
      </c>
      <c r="G21" s="168">
        <v>482.37451734959126</v>
      </c>
      <c r="H21" s="182">
        <v>1.9029166101725536</v>
      </c>
      <c r="I21" s="170">
        <v>7.063516231190087</v>
      </c>
      <c r="J21" s="171">
        <v>2.69161024541836</v>
      </c>
      <c r="K21" s="170">
        <v>8.162551576691921</v>
      </c>
      <c r="L21" s="171">
        <v>2.0371336383433345</v>
      </c>
      <c r="M21" s="170">
        <v>7.507387040559856</v>
      </c>
      <c r="N21" s="172">
        <v>0.6544766070750718</v>
      </c>
      <c r="O21" s="173">
        <v>6.853815304280708</v>
      </c>
      <c r="P21" s="182">
        <v>2.407739532409437</v>
      </c>
      <c r="Q21" s="173">
        <v>7.1524130297592885</v>
      </c>
      <c r="R21" s="171">
        <v>-1.1322741947964232</v>
      </c>
      <c r="S21" s="170">
        <v>8.164709573957957</v>
      </c>
      <c r="T21" s="171">
        <v>6.8099850290095105</v>
      </c>
      <c r="U21" s="170">
        <v>7.696090430719618</v>
      </c>
      <c r="V21" s="183">
        <v>-7.942259223805845</v>
      </c>
      <c r="W21" s="173">
        <v>7.068965579337671</v>
      </c>
      <c r="X21" s="182">
        <v>0.5048229222368832</v>
      </c>
      <c r="Y21" s="173">
        <v>6.072562795767406</v>
      </c>
      <c r="Z21" s="171">
        <v>-3.8238844402147834</v>
      </c>
      <c r="AA21" s="170">
        <v>6.592347560146205</v>
      </c>
      <c r="AB21" s="171">
        <v>4.772851390666176</v>
      </c>
      <c r="AC21" s="170">
        <v>6.700232869356836</v>
      </c>
      <c r="AD21" s="172">
        <v>-8.596735830880917</v>
      </c>
      <c r="AE21" s="177">
        <v>5.5879471225294735</v>
      </c>
    </row>
    <row r="22" spans="1:31" ht="15.75">
      <c r="A22" s="178" t="s">
        <v>95</v>
      </c>
      <c r="B22" s="179" t="s">
        <v>20</v>
      </c>
      <c r="C22" s="180">
        <v>6.09311305801634</v>
      </c>
      <c r="D22" s="156" t="s">
        <v>95</v>
      </c>
      <c r="E22" s="155"/>
      <c r="F22" s="181" t="s">
        <v>85</v>
      </c>
      <c r="G22" s="168">
        <v>484.4452715296695</v>
      </c>
      <c r="H22" s="174">
        <v>-15.183501408183417</v>
      </c>
      <c r="I22" s="170">
        <v>5.71899104220331</v>
      </c>
      <c r="J22" s="175">
        <v>-24.642386259027546</v>
      </c>
      <c r="K22" s="170">
        <v>6.169305720402222</v>
      </c>
      <c r="L22" s="171">
        <v>-6.562784391356445</v>
      </c>
      <c r="M22" s="170">
        <v>6.137406898229569</v>
      </c>
      <c r="N22" s="188">
        <v>-18.0796018676711</v>
      </c>
      <c r="O22" s="173">
        <v>4.662422743171673</v>
      </c>
      <c r="P22" s="174">
        <v>-22.48518994823843</v>
      </c>
      <c r="Q22" s="173">
        <v>5.536738895531562</v>
      </c>
      <c r="R22" s="175">
        <v>-28.037041588601255</v>
      </c>
      <c r="S22" s="170">
        <v>6.079845008554454</v>
      </c>
      <c r="T22" s="175">
        <v>-19.263548389254424</v>
      </c>
      <c r="U22" s="170">
        <v>5.874509919968349</v>
      </c>
      <c r="V22" s="189">
        <v>-8.77349319934681</v>
      </c>
      <c r="W22" s="173">
        <v>4.553274095144784</v>
      </c>
      <c r="X22" s="182">
        <v>-7.301688540055011</v>
      </c>
      <c r="Y22" s="173">
        <v>5.120920426656572</v>
      </c>
      <c r="Z22" s="171">
        <v>-3.394655329573709</v>
      </c>
      <c r="AA22" s="170">
        <v>5.757452228258913</v>
      </c>
      <c r="AB22" s="175">
        <v>-12.70076399789798</v>
      </c>
      <c r="AC22" s="170">
        <v>5.484352812369737</v>
      </c>
      <c r="AD22" s="185">
        <v>9.306108668324292</v>
      </c>
      <c r="AE22" s="177">
        <v>4.80456601812575</v>
      </c>
    </row>
    <row r="23" spans="1:31" ht="15.75">
      <c r="A23" s="178" t="s">
        <v>93</v>
      </c>
      <c r="B23" s="179" t="s">
        <v>19</v>
      </c>
      <c r="C23" s="180">
        <v>5.09443945249087</v>
      </c>
      <c r="D23" s="156" t="s">
        <v>94</v>
      </c>
      <c r="E23" s="155"/>
      <c r="F23" s="181" t="s">
        <v>93</v>
      </c>
      <c r="G23" s="168">
        <v>517.3132381440467</v>
      </c>
      <c r="H23" s="186">
        <v>-11.188572637484071</v>
      </c>
      <c r="I23" s="170">
        <v>6.7482127124761835</v>
      </c>
      <c r="J23" s="171">
        <v>-11.754831311441478</v>
      </c>
      <c r="K23" s="170">
        <v>7.5007572663016475</v>
      </c>
      <c r="L23" s="171">
        <v>-11.417458706366688</v>
      </c>
      <c r="M23" s="170">
        <v>7.387515025627981</v>
      </c>
      <c r="N23" s="172">
        <v>-0.3373726050746768</v>
      </c>
      <c r="O23" s="173">
        <v>6.444796375894733</v>
      </c>
      <c r="P23" s="182">
        <v>-9.355411193687246</v>
      </c>
      <c r="Q23" s="173">
        <v>6.909532585032813</v>
      </c>
      <c r="R23" s="171">
        <v>-12.61148367222495</v>
      </c>
      <c r="S23" s="170">
        <v>7.922024062110874</v>
      </c>
      <c r="T23" s="171">
        <v>-7.517044219733975</v>
      </c>
      <c r="U23" s="170">
        <v>7.174010469770893</v>
      </c>
      <c r="V23" s="183">
        <v>-5.0944394524908745</v>
      </c>
      <c r="W23" s="173">
        <v>6.661371148686816</v>
      </c>
      <c r="X23" s="182">
        <v>1.8331614437968256</v>
      </c>
      <c r="Y23" s="173">
        <v>6.277710825905173</v>
      </c>
      <c r="Z23" s="171">
        <v>-0.8566523607834711</v>
      </c>
      <c r="AA23" s="170">
        <v>7.150804214804928</v>
      </c>
      <c r="AB23" s="171">
        <v>3.9004144866327124</v>
      </c>
      <c r="AC23" s="170">
        <v>6.920120339898763</v>
      </c>
      <c r="AD23" s="172">
        <v>-4.757066847416198</v>
      </c>
      <c r="AE23" s="177">
        <v>6.6626140282204664</v>
      </c>
    </row>
    <row r="24" spans="1:31" ht="15.75">
      <c r="A24" s="178" t="s">
        <v>81</v>
      </c>
      <c r="B24" s="179" t="s">
        <v>13</v>
      </c>
      <c r="C24" s="180">
        <v>4.95831306070403</v>
      </c>
      <c r="D24" s="156" t="s">
        <v>82</v>
      </c>
      <c r="E24" s="155"/>
      <c r="F24" s="181" t="s">
        <v>112</v>
      </c>
      <c r="G24" s="168">
        <v>468.52310860203323</v>
      </c>
      <c r="H24" s="186">
        <v>-11.808064512163924</v>
      </c>
      <c r="I24" s="170">
        <v>6.776243686274308</v>
      </c>
      <c r="J24" s="171">
        <v>-13.96355226113684</v>
      </c>
      <c r="K24" s="170">
        <v>8.952597869404098</v>
      </c>
      <c r="L24" s="184">
        <v>-12.784418867099077</v>
      </c>
      <c r="M24" s="170">
        <v>7.243238911111663</v>
      </c>
      <c r="N24" s="172">
        <v>-1.179133394037862</v>
      </c>
      <c r="O24" s="173">
        <v>9.279094869249569</v>
      </c>
      <c r="P24" s="174">
        <v>-18.946536736697794</v>
      </c>
      <c r="Q24" s="173">
        <v>6.2551104980089764</v>
      </c>
      <c r="R24" s="175">
        <v>-21.50530772221873</v>
      </c>
      <c r="S24" s="170">
        <v>7.930191757592622</v>
      </c>
      <c r="T24" s="175">
        <v>-18.392832956295933</v>
      </c>
      <c r="U24" s="170">
        <v>6.7211314872592185</v>
      </c>
      <c r="V24" s="183">
        <v>-3.1124747659228404</v>
      </c>
      <c r="W24" s="173">
        <v>8.101516883427694</v>
      </c>
      <c r="X24" s="182">
        <v>-7.138472224533871</v>
      </c>
      <c r="Y24" s="173">
        <v>5.9298105827406395</v>
      </c>
      <c r="Z24" s="171">
        <v>-7.541755461081891</v>
      </c>
      <c r="AA24" s="170">
        <v>7.572149967075523</v>
      </c>
      <c r="AB24" s="171">
        <v>-5.608414089196856</v>
      </c>
      <c r="AC24" s="170">
        <v>6.268660856255245</v>
      </c>
      <c r="AD24" s="172">
        <v>-1.9333413718849783</v>
      </c>
      <c r="AE24" s="177">
        <v>7.23544763894514</v>
      </c>
    </row>
    <row r="25" spans="1:31" ht="15.75">
      <c r="A25" s="178" t="s">
        <v>98</v>
      </c>
      <c r="B25" s="179" t="s">
        <v>22</v>
      </c>
      <c r="C25" s="180">
        <v>3.9965290956425</v>
      </c>
      <c r="D25" s="156" t="s">
        <v>99</v>
      </c>
      <c r="E25" s="155"/>
      <c r="F25" s="181" t="s">
        <v>73</v>
      </c>
      <c r="G25" s="168">
        <v>497.95706867496705</v>
      </c>
      <c r="H25" s="174">
        <v>-24.129722652933026</v>
      </c>
      <c r="I25" s="170">
        <v>8.40870537870402</v>
      </c>
      <c r="J25" s="175">
        <v>-20.685582330599686</v>
      </c>
      <c r="K25" s="170">
        <v>10.179939516103648</v>
      </c>
      <c r="L25" s="175">
        <v>-27.93031000331962</v>
      </c>
      <c r="M25" s="170">
        <v>8.592725573135604</v>
      </c>
      <c r="N25" s="172">
        <v>7.244727672719819</v>
      </c>
      <c r="O25" s="173">
        <v>8.406420145666734</v>
      </c>
      <c r="P25" s="174">
        <v>-24.27785981999415</v>
      </c>
      <c r="Q25" s="173">
        <v>8.075918313938507</v>
      </c>
      <c r="R25" s="175">
        <v>-24.543184066467063</v>
      </c>
      <c r="S25" s="170">
        <v>9.953343618508917</v>
      </c>
      <c r="T25" s="175">
        <v>-23.62656647637084</v>
      </c>
      <c r="U25" s="170">
        <v>9.018302736850638</v>
      </c>
      <c r="V25" s="183">
        <v>-0.9166175900964184</v>
      </c>
      <c r="W25" s="173">
        <v>10.038456719079065</v>
      </c>
      <c r="X25" s="182">
        <v>-0.14813716706112245</v>
      </c>
      <c r="Y25" s="173">
        <v>6.980683033965264</v>
      </c>
      <c r="Z25" s="171">
        <v>-3.8576017358673766</v>
      </c>
      <c r="AA25" s="170">
        <v>8.882090139914018</v>
      </c>
      <c r="AB25" s="171">
        <v>4.303743526948779</v>
      </c>
      <c r="AC25" s="170">
        <v>8.005177590101308</v>
      </c>
      <c r="AD25" s="172">
        <v>-8.161345262816237</v>
      </c>
      <c r="AE25" s="177">
        <v>9.405053717986862</v>
      </c>
    </row>
    <row r="26" spans="1:31" ht="15.75">
      <c r="A26" s="178" t="s">
        <v>91</v>
      </c>
      <c r="B26" s="179" t="s">
        <v>18</v>
      </c>
      <c r="C26" s="180">
        <v>3.50490310323713</v>
      </c>
      <c r="D26" s="156" t="s">
        <v>92</v>
      </c>
      <c r="E26" s="155"/>
      <c r="F26" s="181" t="s">
        <v>65</v>
      </c>
      <c r="G26" s="168">
        <v>556.0219102262541</v>
      </c>
      <c r="H26" s="182">
        <v>9.336965516990517</v>
      </c>
      <c r="I26" s="170">
        <v>6.600495827136364</v>
      </c>
      <c r="J26" s="171">
        <v>6.974243625874578</v>
      </c>
      <c r="K26" s="170">
        <v>7.482149257336487</v>
      </c>
      <c r="L26" s="184">
        <v>14.015540171747944</v>
      </c>
      <c r="M26" s="170">
        <v>7.751506738604741</v>
      </c>
      <c r="N26" s="172">
        <v>-7.0412965458735</v>
      </c>
      <c r="O26" s="173">
        <v>8.218519002619304</v>
      </c>
      <c r="P26" s="174">
        <v>31.267611312903</v>
      </c>
      <c r="Q26" s="173">
        <v>6.718212899365938</v>
      </c>
      <c r="R26" s="175">
        <v>20.252515172072435</v>
      </c>
      <c r="S26" s="170">
        <v>7.766559890152884</v>
      </c>
      <c r="T26" s="175">
        <v>41.065669613494606</v>
      </c>
      <c r="U26" s="170">
        <v>7.66265806257612</v>
      </c>
      <c r="V26" s="187">
        <v>-20.813154441422196</v>
      </c>
      <c r="W26" s="173">
        <v>8.433804933517807</v>
      </c>
      <c r="X26" s="174">
        <v>21.930645795912483</v>
      </c>
      <c r="Y26" s="173">
        <v>6.641936245560583</v>
      </c>
      <c r="Z26" s="184">
        <v>13.278271546197857</v>
      </c>
      <c r="AA26" s="170">
        <v>7.414385377632602</v>
      </c>
      <c r="AB26" s="175">
        <v>27.050129441746662</v>
      </c>
      <c r="AC26" s="170">
        <v>7.646973000745847</v>
      </c>
      <c r="AD26" s="185">
        <v>-13.771857895548695</v>
      </c>
      <c r="AE26" s="177">
        <v>8.134810066548205</v>
      </c>
    </row>
    <row r="27" spans="1:31" ht="15.75">
      <c r="A27" s="178" t="s">
        <v>79</v>
      </c>
      <c r="B27" s="179" t="s">
        <v>12</v>
      </c>
      <c r="C27" s="180">
        <v>3.275772584888</v>
      </c>
      <c r="D27" s="156" t="s">
        <v>80</v>
      </c>
      <c r="E27" s="155"/>
      <c r="F27" s="181" t="s">
        <v>104</v>
      </c>
      <c r="G27" s="168">
        <v>479.3665412384752</v>
      </c>
      <c r="H27" s="190" t="s">
        <v>195</v>
      </c>
      <c r="I27" s="191" t="s">
        <v>195</v>
      </c>
      <c r="J27" s="192" t="s">
        <v>195</v>
      </c>
      <c r="K27" s="191" t="s">
        <v>195</v>
      </c>
      <c r="L27" s="192" t="s">
        <v>195</v>
      </c>
      <c r="M27" s="191" t="s">
        <v>195</v>
      </c>
      <c r="N27" s="193" t="s">
        <v>195</v>
      </c>
      <c r="O27" s="194" t="s">
        <v>195</v>
      </c>
      <c r="P27" s="190" t="s">
        <v>195</v>
      </c>
      <c r="Q27" s="195" t="s">
        <v>195</v>
      </c>
      <c r="R27" s="192" t="s">
        <v>195</v>
      </c>
      <c r="S27" s="191" t="s">
        <v>195</v>
      </c>
      <c r="T27" s="192" t="s">
        <v>195</v>
      </c>
      <c r="U27" s="191" t="s">
        <v>195</v>
      </c>
      <c r="V27" s="183" t="s">
        <v>195</v>
      </c>
      <c r="W27" s="194" t="s">
        <v>195</v>
      </c>
      <c r="X27" s="182">
        <v>-0.05604232397547548</v>
      </c>
      <c r="Y27" s="173">
        <v>4.8845598624554185</v>
      </c>
      <c r="Z27" s="171">
        <v>1.0558256083018023</v>
      </c>
      <c r="AA27" s="170">
        <v>5.553146845711741</v>
      </c>
      <c r="AB27" s="171">
        <v>-0.26402868643316424</v>
      </c>
      <c r="AC27" s="170">
        <v>5.255152131556514</v>
      </c>
      <c r="AD27" s="172">
        <v>1.3198542947349416</v>
      </c>
      <c r="AE27" s="177">
        <v>4.615114189443887</v>
      </c>
    </row>
    <row r="28" spans="1:31" ht="15.75">
      <c r="A28" s="178" t="s">
        <v>112</v>
      </c>
      <c r="B28" s="179" t="s">
        <v>30</v>
      </c>
      <c r="C28" s="180">
        <v>3.11247476592284</v>
      </c>
      <c r="D28" s="156" t="s">
        <v>113</v>
      </c>
      <c r="E28" s="155"/>
      <c r="F28" s="181" t="s">
        <v>118</v>
      </c>
      <c r="G28" s="168">
        <v>410.49645463558295</v>
      </c>
      <c r="H28" s="174">
        <v>-22.238702711252756</v>
      </c>
      <c r="I28" s="170">
        <v>7.476539061208598</v>
      </c>
      <c r="J28" s="175">
        <v>-22.892030574036653</v>
      </c>
      <c r="K28" s="170">
        <v>8.146950580411369</v>
      </c>
      <c r="L28" s="175">
        <v>-21.68118021310721</v>
      </c>
      <c r="M28" s="170">
        <v>7.986999531996391</v>
      </c>
      <c r="N28" s="172">
        <v>-1.2108503609294203</v>
      </c>
      <c r="O28" s="173">
        <v>6.151272023486982</v>
      </c>
      <c r="P28" s="186">
        <v>-11.464175544803197</v>
      </c>
      <c r="Q28" s="173">
        <v>6.715944773270436</v>
      </c>
      <c r="R28" s="175">
        <v>-18.419374917385653</v>
      </c>
      <c r="S28" s="170">
        <v>7.379867206214865</v>
      </c>
      <c r="T28" s="171">
        <v>-5.079915632824566</v>
      </c>
      <c r="U28" s="170">
        <v>6.9456725039756435</v>
      </c>
      <c r="V28" s="187">
        <v>-13.339459284561087</v>
      </c>
      <c r="W28" s="173">
        <v>5.004561937425297</v>
      </c>
      <c r="X28" s="182">
        <v>10.774527166449559</v>
      </c>
      <c r="Y28" s="173">
        <v>6.791141198204419</v>
      </c>
      <c r="Z28" s="171">
        <v>4.472655656651</v>
      </c>
      <c r="AA28" s="170">
        <v>7.282154515941082</v>
      </c>
      <c r="AB28" s="175">
        <v>16.601264580282646</v>
      </c>
      <c r="AC28" s="170">
        <v>7.0483699443851275</v>
      </c>
      <c r="AD28" s="188">
        <v>-12.128608923631667</v>
      </c>
      <c r="AE28" s="177">
        <v>5.021319437073233</v>
      </c>
    </row>
    <row r="29" spans="1:31" ht="15.75">
      <c r="A29" s="178" t="s">
        <v>105</v>
      </c>
      <c r="B29" s="179" t="s">
        <v>26</v>
      </c>
      <c r="C29" s="180">
        <v>2.74888678730997</v>
      </c>
      <c r="D29" s="156" t="s">
        <v>106</v>
      </c>
      <c r="E29" s="155"/>
      <c r="F29" s="181" t="s">
        <v>67</v>
      </c>
      <c r="G29" s="168">
        <v>506.74697063490953</v>
      </c>
      <c r="H29" s="190" t="s">
        <v>195</v>
      </c>
      <c r="I29" s="191" t="s">
        <v>195</v>
      </c>
      <c r="J29" s="192" t="s">
        <v>195</v>
      </c>
      <c r="K29" s="191" t="s">
        <v>195</v>
      </c>
      <c r="L29" s="192" t="s">
        <v>195</v>
      </c>
      <c r="M29" s="191" t="s">
        <v>195</v>
      </c>
      <c r="N29" s="193" t="s">
        <v>195</v>
      </c>
      <c r="O29" s="194" t="s">
        <v>195</v>
      </c>
      <c r="P29" s="190" t="s">
        <v>195</v>
      </c>
      <c r="Q29" s="195" t="s">
        <v>195</v>
      </c>
      <c r="R29" s="192" t="s">
        <v>195</v>
      </c>
      <c r="S29" s="191" t="s">
        <v>195</v>
      </c>
      <c r="T29" s="192" t="s">
        <v>195</v>
      </c>
      <c r="U29" s="191" t="s">
        <v>195</v>
      </c>
      <c r="V29" s="183" t="s">
        <v>195</v>
      </c>
      <c r="W29" s="194" t="s">
        <v>195</v>
      </c>
      <c r="X29" s="182">
        <v>-6.371999790488303</v>
      </c>
      <c r="Y29" s="173">
        <v>6.059182980721833</v>
      </c>
      <c r="Z29" s="171">
        <v>-7.977160090118559</v>
      </c>
      <c r="AA29" s="170">
        <v>6.88418302088905</v>
      </c>
      <c r="AB29" s="171">
        <v>-4.732567441599485</v>
      </c>
      <c r="AC29" s="170">
        <v>6.256019224530443</v>
      </c>
      <c r="AD29" s="172">
        <v>-3.2445926485190846</v>
      </c>
      <c r="AE29" s="177">
        <v>5.2232601589547185</v>
      </c>
    </row>
    <row r="30" spans="1:31" ht="15.75">
      <c r="A30" s="178" t="s">
        <v>73</v>
      </c>
      <c r="B30" s="179" t="s">
        <v>9</v>
      </c>
      <c r="C30" s="180">
        <v>0.916617590096418</v>
      </c>
      <c r="D30" s="156" t="s">
        <v>74</v>
      </c>
      <c r="E30" s="155"/>
      <c r="F30" s="181" t="s">
        <v>75</v>
      </c>
      <c r="G30" s="168">
        <v>521.0326446670553</v>
      </c>
      <c r="H30" s="182">
        <v>-7.248222106633534</v>
      </c>
      <c r="I30" s="170">
        <v>6.478002588336005</v>
      </c>
      <c r="J30" s="171">
        <v>0.9374448062188776</v>
      </c>
      <c r="K30" s="170">
        <v>7.445848992024351</v>
      </c>
      <c r="L30" s="175">
        <v>-17.26828488190847</v>
      </c>
      <c r="M30" s="170">
        <v>7.310021315660188</v>
      </c>
      <c r="N30" s="188">
        <v>18.20572968812735</v>
      </c>
      <c r="O30" s="173">
        <v>7.653390559981833</v>
      </c>
      <c r="P30" s="182">
        <v>-7.767087449988367</v>
      </c>
      <c r="Q30" s="173">
        <v>6.438542329082944</v>
      </c>
      <c r="R30" s="171">
        <v>-5.047862894573541</v>
      </c>
      <c r="S30" s="170">
        <v>7.422185281248995</v>
      </c>
      <c r="T30" s="184">
        <v>-13.503303265943487</v>
      </c>
      <c r="U30" s="170">
        <v>7.2089731398754315</v>
      </c>
      <c r="V30" s="183">
        <v>8.455440371370045</v>
      </c>
      <c r="W30" s="173">
        <v>7.782498547329584</v>
      </c>
      <c r="X30" s="182">
        <v>-0.5188653433548325</v>
      </c>
      <c r="Y30" s="173">
        <v>5.916624444714048</v>
      </c>
      <c r="Z30" s="171">
        <v>-5.9853077007924185</v>
      </c>
      <c r="AA30" s="170">
        <v>6.531676740055091</v>
      </c>
      <c r="AB30" s="171">
        <v>3.7649816159649845</v>
      </c>
      <c r="AC30" s="170">
        <v>6.606755596355879</v>
      </c>
      <c r="AD30" s="172">
        <v>-9.750289316757303</v>
      </c>
      <c r="AE30" s="177">
        <v>6.33771200243353</v>
      </c>
    </row>
    <row r="31" spans="1:31" ht="15.75">
      <c r="A31" s="178" t="s">
        <v>70</v>
      </c>
      <c r="B31" s="179" t="s">
        <v>7</v>
      </c>
      <c r="C31" s="180">
        <v>0.849690509865603</v>
      </c>
      <c r="D31" s="156" t="s">
        <v>71</v>
      </c>
      <c r="E31" s="155"/>
      <c r="F31" s="181" t="s">
        <v>105</v>
      </c>
      <c r="G31" s="168">
        <v>484.29256273256226</v>
      </c>
      <c r="H31" s="182">
        <v>-5.540754932071309</v>
      </c>
      <c r="I31" s="170">
        <v>6.612234804432529</v>
      </c>
      <c r="J31" s="171">
        <v>-10.277505078971274</v>
      </c>
      <c r="K31" s="170">
        <v>7.3381822453507075</v>
      </c>
      <c r="L31" s="171">
        <v>-4.275322541255264</v>
      </c>
      <c r="M31" s="170">
        <v>6.911420051882486</v>
      </c>
      <c r="N31" s="172">
        <v>-6.00218253771601</v>
      </c>
      <c r="O31" s="173">
        <v>5.500240064075887</v>
      </c>
      <c r="P31" s="174">
        <v>-20.988426031910308</v>
      </c>
      <c r="Q31" s="173">
        <v>6.5370518364396455</v>
      </c>
      <c r="R31" s="175">
        <v>-23.525115611785225</v>
      </c>
      <c r="S31" s="170">
        <v>7.340410339228006</v>
      </c>
      <c r="T31" s="175">
        <v>-20.77622882447531</v>
      </c>
      <c r="U31" s="170">
        <v>6.62654778039642</v>
      </c>
      <c r="V31" s="183">
        <v>-2.7488867873099707</v>
      </c>
      <c r="W31" s="173">
        <v>5.238433372995976</v>
      </c>
      <c r="X31" s="174">
        <v>-15.447671099838999</v>
      </c>
      <c r="Y31" s="173">
        <v>6.1517209054286</v>
      </c>
      <c r="Z31" s="184">
        <v>-13.247610532813951</v>
      </c>
      <c r="AA31" s="170">
        <v>6.7847440116027355</v>
      </c>
      <c r="AB31" s="175">
        <v>-16.500906283220047</v>
      </c>
      <c r="AC31" s="170">
        <v>6.511049426332388</v>
      </c>
      <c r="AD31" s="172">
        <v>3.253295750406039</v>
      </c>
      <c r="AE31" s="177">
        <v>5.000811892919549</v>
      </c>
    </row>
    <row r="32" spans="1:31" ht="15.75">
      <c r="A32" s="178" t="s">
        <v>63</v>
      </c>
      <c r="B32" s="179" t="s">
        <v>4</v>
      </c>
      <c r="C32" s="180">
        <v>0.6532784191779726</v>
      </c>
      <c r="D32" s="156" t="s">
        <v>64</v>
      </c>
      <c r="E32" s="155"/>
      <c r="F32" s="181" t="s">
        <v>98</v>
      </c>
      <c r="G32" s="168">
        <v>507.6395268848247</v>
      </c>
      <c r="H32" s="174">
        <v>17.48357793946502</v>
      </c>
      <c r="I32" s="170">
        <v>7.502270650435818</v>
      </c>
      <c r="J32" s="184">
        <v>15.406348248095185</v>
      </c>
      <c r="K32" s="170">
        <v>8.752847500624002</v>
      </c>
      <c r="L32" s="175">
        <v>18.82999396582852</v>
      </c>
      <c r="M32" s="170">
        <v>8.299186242148922</v>
      </c>
      <c r="N32" s="172">
        <v>-3.423645717733322</v>
      </c>
      <c r="O32" s="173">
        <v>7.86870956471526</v>
      </c>
      <c r="P32" s="174">
        <v>28.517838924496687</v>
      </c>
      <c r="Q32" s="173">
        <v>7.24020469069754</v>
      </c>
      <c r="R32" s="175">
        <v>26.071124872434268</v>
      </c>
      <c r="S32" s="170">
        <v>8.495805655891395</v>
      </c>
      <c r="T32" s="175">
        <v>30.067653968076684</v>
      </c>
      <c r="U32" s="170">
        <v>7.944948450758139</v>
      </c>
      <c r="V32" s="183">
        <v>-3.996529095642501</v>
      </c>
      <c r="W32" s="173">
        <v>7.556535900407835</v>
      </c>
      <c r="X32" s="186">
        <v>11.034260985031665</v>
      </c>
      <c r="Y32" s="173">
        <v>6.007443180025929</v>
      </c>
      <c r="Z32" s="171">
        <v>10.664776624339083</v>
      </c>
      <c r="AA32" s="170">
        <v>6.649498131546682</v>
      </c>
      <c r="AB32" s="184">
        <v>11.237660002248163</v>
      </c>
      <c r="AC32" s="170">
        <v>6.168553695113827</v>
      </c>
      <c r="AD32" s="172">
        <v>-0.5728833779091786</v>
      </c>
      <c r="AE32" s="177">
        <v>4.68684347593489</v>
      </c>
    </row>
    <row r="33" spans="1:31" ht="15.75">
      <c r="A33" s="178" t="s">
        <v>72</v>
      </c>
      <c r="B33" s="179" t="s">
        <v>8</v>
      </c>
      <c r="C33" s="180">
        <v>0.3092299889534509</v>
      </c>
      <c r="D33" s="156" t="s">
        <v>72</v>
      </c>
      <c r="E33" s="155"/>
      <c r="F33" s="181" t="s">
        <v>111</v>
      </c>
      <c r="G33" s="168">
        <v>472.3043048146656</v>
      </c>
      <c r="H33" s="182">
        <v>7.414023487081181</v>
      </c>
      <c r="I33" s="170">
        <v>7.906027346321465</v>
      </c>
      <c r="J33" s="171">
        <v>0.824634250991096</v>
      </c>
      <c r="K33" s="170">
        <v>8.44021894828791</v>
      </c>
      <c r="L33" s="171">
        <v>12.491409168547477</v>
      </c>
      <c r="M33" s="170">
        <v>7.968879845469552</v>
      </c>
      <c r="N33" s="188">
        <v>-11.666774917556346</v>
      </c>
      <c r="O33" s="173">
        <v>5.0414329880408975</v>
      </c>
      <c r="P33" s="182">
        <v>2.1496827487915198</v>
      </c>
      <c r="Q33" s="173">
        <v>7.605563278952003</v>
      </c>
      <c r="R33" s="171">
        <v>-2.3675692082762794</v>
      </c>
      <c r="S33" s="170">
        <v>8.294401074830308</v>
      </c>
      <c r="T33" s="171">
        <v>5.797975330618101</v>
      </c>
      <c r="U33" s="170">
        <v>7.668813424347746</v>
      </c>
      <c r="V33" s="183">
        <v>-8.165544538894416</v>
      </c>
      <c r="W33" s="173">
        <v>5.303164889640361</v>
      </c>
      <c r="X33" s="182">
        <v>-5.264340738289661</v>
      </c>
      <c r="Y33" s="173">
        <v>6.827917895180735</v>
      </c>
      <c r="Z33" s="171">
        <v>-3.1922034592673754</v>
      </c>
      <c r="AA33" s="170">
        <v>7.586312600027098</v>
      </c>
      <c r="AB33" s="171">
        <v>-6.693433837929376</v>
      </c>
      <c r="AC33" s="170">
        <v>6.8110946243311306</v>
      </c>
      <c r="AD33" s="172">
        <v>3.50123037866193</v>
      </c>
      <c r="AE33" s="177">
        <v>5.007995413075972</v>
      </c>
    </row>
    <row r="34" spans="1:31" ht="15.75">
      <c r="A34" s="178" t="s">
        <v>75</v>
      </c>
      <c r="B34" s="179" t="s">
        <v>10</v>
      </c>
      <c r="C34" s="180">
        <v>-8.45544037137005</v>
      </c>
      <c r="D34" s="156" t="s">
        <v>76</v>
      </c>
      <c r="E34" s="155"/>
      <c r="F34" s="181" t="s">
        <v>100</v>
      </c>
      <c r="G34" s="168">
        <v>466.34976858004825</v>
      </c>
      <c r="H34" s="190"/>
      <c r="I34" s="191"/>
      <c r="J34" s="192"/>
      <c r="K34" s="191"/>
      <c r="L34" s="192"/>
      <c r="M34" s="191"/>
      <c r="N34" s="193"/>
      <c r="O34" s="194"/>
      <c r="P34" s="182"/>
      <c r="Q34" s="173"/>
      <c r="R34" s="171"/>
      <c r="S34" s="170"/>
      <c r="T34" s="171"/>
      <c r="U34" s="170"/>
      <c r="V34" s="183"/>
      <c r="W34" s="173"/>
      <c r="X34" s="182">
        <v>-2.809264815213453</v>
      </c>
      <c r="Y34" s="173">
        <v>6.252855126960648</v>
      </c>
      <c r="Z34" s="171">
        <v>-7.173692825310695</v>
      </c>
      <c r="AA34" s="170">
        <v>7.225307856579752</v>
      </c>
      <c r="AB34" s="171">
        <v>1.9375788351404708</v>
      </c>
      <c r="AC34" s="170">
        <v>6.77099577267695</v>
      </c>
      <c r="AD34" s="172">
        <v>-9.111271660451273</v>
      </c>
      <c r="AE34" s="177">
        <v>6.412635312302579</v>
      </c>
    </row>
    <row r="35" spans="1:31" ht="15.75">
      <c r="A35" s="178"/>
      <c r="B35" s="179"/>
      <c r="C35" s="180"/>
      <c r="D35" s="156"/>
      <c r="E35" s="155"/>
      <c r="F35" s="181" t="s">
        <v>107</v>
      </c>
      <c r="G35" s="168">
        <v>460.8301120971185</v>
      </c>
      <c r="H35" s="186">
        <v>-12.014978694080526</v>
      </c>
      <c r="I35" s="170">
        <v>6.501377598751581</v>
      </c>
      <c r="J35" s="175">
        <v>-20.55987395141517</v>
      </c>
      <c r="K35" s="170">
        <v>7.327770110546875</v>
      </c>
      <c r="L35" s="171">
        <v>-5.568173147667153</v>
      </c>
      <c r="M35" s="170">
        <v>6.47692247118254</v>
      </c>
      <c r="N35" s="188">
        <v>-14.991700803748053</v>
      </c>
      <c r="O35" s="173">
        <v>5.0096560687753495</v>
      </c>
      <c r="P35" s="174">
        <v>-31.722857062976402</v>
      </c>
      <c r="Q35" s="173">
        <v>6.0894856996727285</v>
      </c>
      <c r="R35" s="175">
        <v>-37.885746505374925</v>
      </c>
      <c r="S35" s="170">
        <v>6.532380354693865</v>
      </c>
      <c r="T35" s="175">
        <v>-26.62652927925592</v>
      </c>
      <c r="U35" s="170">
        <v>6.132631877627926</v>
      </c>
      <c r="V35" s="187">
        <v>-11.259217226118878</v>
      </c>
      <c r="W35" s="173">
        <v>3.7833052432454153</v>
      </c>
      <c r="X35" s="174">
        <v>-19.707878368895877</v>
      </c>
      <c r="Y35" s="173">
        <v>5.636329342891008</v>
      </c>
      <c r="Z35" s="175">
        <v>-17.325872553959755</v>
      </c>
      <c r="AA35" s="170">
        <v>6.401697602005139</v>
      </c>
      <c r="AB35" s="175">
        <v>-21.058356131588766</v>
      </c>
      <c r="AC35" s="170">
        <v>5.602376413182061</v>
      </c>
      <c r="AD35" s="172">
        <v>3.732483577629175</v>
      </c>
      <c r="AE35" s="177">
        <v>4.3950469828716745</v>
      </c>
    </row>
    <row r="36" spans="1:31" ht="15.75">
      <c r="A36" s="178" t="s">
        <v>196</v>
      </c>
      <c r="B36" s="179" t="s">
        <v>39</v>
      </c>
      <c r="C36" s="180">
        <v>6.279598526411275</v>
      </c>
      <c r="D36" s="156" t="s">
        <v>197</v>
      </c>
      <c r="E36" s="155"/>
      <c r="F36" s="181" t="s">
        <v>91</v>
      </c>
      <c r="G36" s="168">
        <v>507.3128800768126</v>
      </c>
      <c r="H36" s="182">
        <v>-2.063773109772683</v>
      </c>
      <c r="I36" s="170">
        <v>6.235580797611406</v>
      </c>
      <c r="J36" s="171">
        <v>-2.717022154413371</v>
      </c>
      <c r="K36" s="170">
        <v>6.531246090835222</v>
      </c>
      <c r="L36" s="171">
        <v>-2.9343267536838766</v>
      </c>
      <c r="M36" s="170">
        <v>6.533518824305151</v>
      </c>
      <c r="N36" s="172">
        <v>0.21730459927066903</v>
      </c>
      <c r="O36" s="173">
        <v>4.150264782176367</v>
      </c>
      <c r="P36" s="182">
        <v>-9.018305702272073</v>
      </c>
      <c r="Q36" s="173">
        <v>6.435619912278083</v>
      </c>
      <c r="R36" s="171">
        <v>-11.039668054247045</v>
      </c>
      <c r="S36" s="170">
        <v>6.8526787449456315</v>
      </c>
      <c r="T36" s="171">
        <v>-7.534764951009834</v>
      </c>
      <c r="U36" s="170">
        <v>6.567463524820661</v>
      </c>
      <c r="V36" s="183">
        <v>-3.504903103237126</v>
      </c>
      <c r="W36" s="173">
        <v>4.210421552476679</v>
      </c>
      <c r="X36" s="182">
        <v>-6.95453259249939</v>
      </c>
      <c r="Y36" s="173">
        <v>6.1381873193850325</v>
      </c>
      <c r="Z36" s="171">
        <v>-8.322645899833674</v>
      </c>
      <c r="AA36" s="170">
        <v>6.600364244268743</v>
      </c>
      <c r="AB36" s="171">
        <v>-4.600438197325957</v>
      </c>
      <c r="AC36" s="170">
        <v>6.371793472558737</v>
      </c>
      <c r="AD36" s="172">
        <v>-3.722207702507795</v>
      </c>
      <c r="AE36" s="177">
        <v>4.517582507011166</v>
      </c>
    </row>
    <row r="37" spans="1:31" ht="15">
      <c r="A37" s="155"/>
      <c r="B37" s="155"/>
      <c r="C37" s="155"/>
      <c r="D37" s="156"/>
      <c r="E37" s="155"/>
      <c r="F37" s="181" t="s">
        <v>70</v>
      </c>
      <c r="G37" s="168">
        <v>499.2777834718157</v>
      </c>
      <c r="H37" s="182">
        <v>4.749779365845825</v>
      </c>
      <c r="I37" s="170">
        <v>7.5476469981189975</v>
      </c>
      <c r="J37" s="171">
        <v>1.9356852246508538</v>
      </c>
      <c r="K37" s="170">
        <v>8.414771360238891</v>
      </c>
      <c r="L37" s="171">
        <v>7.4625014713874975</v>
      </c>
      <c r="M37" s="170">
        <v>7.6168351517482575</v>
      </c>
      <c r="N37" s="172">
        <v>-5.526816246736779</v>
      </c>
      <c r="O37" s="173">
        <v>6.275784345718972</v>
      </c>
      <c r="P37" s="182">
        <v>4.906164241465092</v>
      </c>
      <c r="Q37" s="173">
        <v>7.222426469843637</v>
      </c>
      <c r="R37" s="171">
        <v>4.299346909895462</v>
      </c>
      <c r="S37" s="170">
        <v>7.658672667324416</v>
      </c>
      <c r="T37" s="171">
        <v>5.149037419760987</v>
      </c>
      <c r="U37" s="170">
        <v>7.49594079198316</v>
      </c>
      <c r="V37" s="183">
        <v>-0.8496905098656029</v>
      </c>
      <c r="W37" s="173">
        <v>4.911588196312323</v>
      </c>
      <c r="X37" s="182">
        <v>0.15638487561926695</v>
      </c>
      <c r="Y37" s="173">
        <v>6.336457062476791</v>
      </c>
      <c r="Z37" s="171">
        <v>2.363661685244608</v>
      </c>
      <c r="AA37" s="170">
        <v>7.035628219984467</v>
      </c>
      <c r="AB37" s="171">
        <v>-2.313464051626511</v>
      </c>
      <c r="AC37" s="170">
        <v>6.389225351282248</v>
      </c>
      <c r="AD37" s="172">
        <v>4.677125736871176</v>
      </c>
      <c r="AE37" s="177">
        <v>5.360832924559867</v>
      </c>
    </row>
    <row r="38" spans="1:31" ht="15">
      <c r="A38" s="155"/>
      <c r="B38" s="155"/>
      <c r="C38" s="155"/>
      <c r="D38" s="156"/>
      <c r="E38" s="155"/>
      <c r="F38" s="181" t="s">
        <v>116</v>
      </c>
      <c r="G38" s="168">
        <v>447.14113270702296</v>
      </c>
      <c r="H38" s="182"/>
      <c r="I38" s="170"/>
      <c r="J38" s="171"/>
      <c r="K38" s="170"/>
      <c r="L38" s="171"/>
      <c r="M38" s="170"/>
      <c r="N38" s="172"/>
      <c r="O38" s="173"/>
      <c r="P38" s="182"/>
      <c r="Q38" s="173"/>
      <c r="R38" s="171"/>
      <c r="S38" s="170"/>
      <c r="T38" s="171"/>
      <c r="U38" s="170"/>
      <c r="V38" s="183"/>
      <c r="W38" s="173"/>
      <c r="X38" s="182">
        <v>6.170143957748451</v>
      </c>
      <c r="Y38" s="173">
        <v>8.437676585032829</v>
      </c>
      <c r="Z38" s="171">
        <v>1.376869980361107</v>
      </c>
      <c r="AA38" s="170">
        <v>9.595025622171336</v>
      </c>
      <c r="AB38" s="171">
        <v>11.730811866668716</v>
      </c>
      <c r="AC38" s="170">
        <v>8.696744162965242</v>
      </c>
      <c r="AD38" s="172">
        <v>-10.353941886307517</v>
      </c>
      <c r="AE38" s="177">
        <v>7.254746819429186</v>
      </c>
    </row>
    <row r="39" spans="1:31" ht="15">
      <c r="A39" s="155"/>
      <c r="B39" s="155"/>
      <c r="C39" s="155"/>
      <c r="D39" s="156"/>
      <c r="E39" s="155"/>
      <c r="F39" s="181" t="s">
        <v>96</v>
      </c>
      <c r="G39" s="168">
        <v>495.08350965163476</v>
      </c>
      <c r="H39" s="190" t="s">
        <v>195</v>
      </c>
      <c r="I39" s="191" t="s">
        <v>195</v>
      </c>
      <c r="J39" s="192" t="s">
        <v>195</v>
      </c>
      <c r="K39" s="191" t="s">
        <v>195</v>
      </c>
      <c r="L39" s="192" t="s">
        <v>195</v>
      </c>
      <c r="M39" s="191" t="s">
        <v>195</v>
      </c>
      <c r="N39" s="193" t="s">
        <v>195</v>
      </c>
      <c r="O39" s="194" t="s">
        <v>195</v>
      </c>
      <c r="P39" s="190" t="s">
        <v>195</v>
      </c>
      <c r="Q39" s="195" t="s">
        <v>195</v>
      </c>
      <c r="R39" s="192" t="s">
        <v>195</v>
      </c>
      <c r="S39" s="191" t="s">
        <v>195</v>
      </c>
      <c r="T39" s="192" t="s">
        <v>195</v>
      </c>
      <c r="U39" s="191" t="s">
        <v>195</v>
      </c>
      <c r="V39" s="183" t="s">
        <v>195</v>
      </c>
      <c r="W39" s="194" t="s">
        <v>195</v>
      </c>
      <c r="X39" s="190" t="s">
        <v>195</v>
      </c>
      <c r="Y39" s="195" t="s">
        <v>195</v>
      </c>
      <c r="Z39" s="192" t="s">
        <v>195</v>
      </c>
      <c r="AA39" s="191" t="s">
        <v>195</v>
      </c>
      <c r="AB39" s="192" t="s">
        <v>195</v>
      </c>
      <c r="AC39" s="191" t="s">
        <v>195</v>
      </c>
      <c r="AD39" s="193" t="s">
        <v>195</v>
      </c>
      <c r="AE39" s="196" t="s">
        <v>195</v>
      </c>
    </row>
    <row r="40" spans="1:31" ht="15">
      <c r="A40" s="155"/>
      <c r="B40" s="155"/>
      <c r="C40" s="155"/>
      <c r="D40" s="156"/>
      <c r="E40" s="155"/>
      <c r="F40" s="181" t="s">
        <v>109</v>
      </c>
      <c r="G40" s="168" t="s">
        <v>195</v>
      </c>
      <c r="H40" s="182">
        <v>-9.233826005503545</v>
      </c>
      <c r="I40" s="170">
        <v>9.390461889781824</v>
      </c>
      <c r="J40" s="171">
        <v>-10.384966360054307</v>
      </c>
      <c r="K40" s="170">
        <v>10.595089659050254</v>
      </c>
      <c r="L40" s="171">
        <v>-6.938797646802584</v>
      </c>
      <c r="M40" s="170">
        <v>8.89829767409678</v>
      </c>
      <c r="N40" s="172">
        <v>-3.4461687132516516</v>
      </c>
      <c r="O40" s="173">
        <v>5.309147453414948</v>
      </c>
      <c r="P40" s="190" t="s">
        <v>195</v>
      </c>
      <c r="Q40" s="195" t="s">
        <v>195</v>
      </c>
      <c r="R40" s="192" t="s">
        <v>195</v>
      </c>
      <c r="S40" s="191" t="s">
        <v>195</v>
      </c>
      <c r="T40" s="192" t="s">
        <v>195</v>
      </c>
      <c r="U40" s="191" t="s">
        <v>195</v>
      </c>
      <c r="V40" s="183" t="s">
        <v>195</v>
      </c>
      <c r="W40" s="194" t="s">
        <v>195</v>
      </c>
      <c r="X40" s="190" t="s">
        <v>195</v>
      </c>
      <c r="Y40" s="195" t="s">
        <v>195</v>
      </c>
      <c r="Z40" s="192" t="s">
        <v>195</v>
      </c>
      <c r="AA40" s="191" t="s">
        <v>195</v>
      </c>
      <c r="AB40" s="192" t="s">
        <v>195</v>
      </c>
      <c r="AC40" s="191" t="s">
        <v>195</v>
      </c>
      <c r="AD40" s="193" t="s">
        <v>195</v>
      </c>
      <c r="AE40" s="196" t="s">
        <v>195</v>
      </c>
    </row>
    <row r="41" spans="1:31" ht="15">
      <c r="A41" s="155"/>
      <c r="B41" s="155"/>
      <c r="C41" s="155"/>
      <c r="D41" s="156"/>
      <c r="E41" s="155"/>
      <c r="F41" s="197" t="s">
        <v>198</v>
      </c>
      <c r="G41" s="168">
        <v>491.7909220367888</v>
      </c>
      <c r="H41" s="182">
        <v>-4.152885027394834</v>
      </c>
      <c r="I41" s="170">
        <v>5.386361350281105</v>
      </c>
      <c r="J41" s="171">
        <v>-6.012981063953607</v>
      </c>
      <c r="K41" s="170">
        <v>5.435693321317964</v>
      </c>
      <c r="L41" s="171">
        <v>-3.049280512409293</v>
      </c>
      <c r="M41" s="170">
        <v>5.407875107648226</v>
      </c>
      <c r="N41" s="198">
        <v>-2.963700551544329</v>
      </c>
      <c r="O41" s="199">
        <v>5.356199638729558</v>
      </c>
      <c r="P41" s="200">
        <v>-6.190487824101628</v>
      </c>
      <c r="Q41" s="173">
        <v>5.064554071702293</v>
      </c>
      <c r="R41" s="184">
        <v>-9.621610935456523</v>
      </c>
      <c r="S41" s="170">
        <v>5.118308010704907</v>
      </c>
      <c r="T41" s="171">
        <v>-3.4222214430562183</v>
      </c>
      <c r="U41" s="170">
        <v>5.090206574328981</v>
      </c>
      <c r="V41" s="201">
        <v>-6.199389492400324</v>
      </c>
      <c r="W41" s="199">
        <v>5.04782075036279</v>
      </c>
      <c r="X41" s="182">
        <v>-2.037520395392877</v>
      </c>
      <c r="Y41" s="199">
        <v>4.552609640165676</v>
      </c>
      <c r="Z41" s="171">
        <v>-3.703473554962037</v>
      </c>
      <c r="AA41" s="170">
        <v>4.598261414581348</v>
      </c>
      <c r="AB41" s="171">
        <v>-0.1488680320051056</v>
      </c>
      <c r="AC41" s="170">
        <v>4.57272450330356</v>
      </c>
      <c r="AD41" s="198">
        <v>-3.5546055229569333</v>
      </c>
      <c r="AE41" s="202">
        <v>4.53885004818129</v>
      </c>
    </row>
    <row r="42" spans="1:31" ht="15">
      <c r="A42" s="155" t="str">
        <f>F42</f>
        <v>Partners</v>
      </c>
      <c r="B42" s="155"/>
      <c r="C42" s="155"/>
      <c r="D42" s="156"/>
      <c r="E42" s="155"/>
      <c r="F42" s="167" t="s">
        <v>126</v>
      </c>
      <c r="G42" s="203"/>
      <c r="H42" s="182"/>
      <c r="I42" s="170"/>
      <c r="J42" s="171"/>
      <c r="K42" s="170"/>
      <c r="L42" s="171"/>
      <c r="M42" s="170"/>
      <c r="N42" s="198"/>
      <c r="O42" s="199"/>
      <c r="P42" s="200"/>
      <c r="Q42" s="173"/>
      <c r="R42" s="171"/>
      <c r="S42" s="170"/>
      <c r="T42" s="171"/>
      <c r="U42" s="170"/>
      <c r="V42" s="204"/>
      <c r="W42" s="199"/>
      <c r="X42" s="182"/>
      <c r="Y42" s="199"/>
      <c r="Z42" s="171"/>
      <c r="AA42" s="170"/>
      <c r="AB42" s="171"/>
      <c r="AC42" s="170"/>
      <c r="AD42" s="198"/>
      <c r="AE42" s="202"/>
    </row>
    <row r="43" spans="1:31" ht="15">
      <c r="A43" s="155" t="str">
        <f>F43</f>
        <v>Argentina</v>
      </c>
      <c r="B43" s="155"/>
      <c r="C43" s="205">
        <v>9.85823096799874</v>
      </c>
      <c r="D43" s="156" t="s">
        <v>129</v>
      </c>
      <c r="E43" s="155"/>
      <c r="F43" s="181" t="s">
        <v>128</v>
      </c>
      <c r="G43" s="168">
        <v>373.72377160281667</v>
      </c>
      <c r="H43" s="190" t="s">
        <v>195</v>
      </c>
      <c r="I43" s="191" t="s">
        <v>195</v>
      </c>
      <c r="J43" s="192" t="s">
        <v>195</v>
      </c>
      <c r="K43" s="191" t="s">
        <v>195</v>
      </c>
      <c r="L43" s="192" t="s">
        <v>195</v>
      </c>
      <c r="M43" s="191" t="s">
        <v>195</v>
      </c>
      <c r="N43" s="193" t="s">
        <v>195</v>
      </c>
      <c r="O43" s="194" t="s">
        <v>195</v>
      </c>
      <c r="P43" s="174">
        <v>-44.52692874437906</v>
      </c>
      <c r="Q43" s="173">
        <v>13.173425039563643</v>
      </c>
      <c r="R43" s="175">
        <v>-48.209435963789645</v>
      </c>
      <c r="S43" s="170">
        <v>12.355672685540906</v>
      </c>
      <c r="T43" s="175">
        <v>-38.35120499579085</v>
      </c>
      <c r="U43" s="170">
        <v>15.150340244586747</v>
      </c>
      <c r="V43" s="206">
        <v>-9.858230967998736</v>
      </c>
      <c r="W43" s="173">
        <v>12.928084652354812</v>
      </c>
      <c r="X43" s="190" t="s">
        <v>195</v>
      </c>
      <c r="Y43" s="194" t="s">
        <v>195</v>
      </c>
      <c r="Z43" s="192" t="s">
        <v>195</v>
      </c>
      <c r="AA43" s="191" t="s">
        <v>195</v>
      </c>
      <c r="AB43" s="192" t="s">
        <v>195</v>
      </c>
      <c r="AC43" s="191" t="s">
        <v>195</v>
      </c>
      <c r="AD43" s="193" t="s">
        <v>195</v>
      </c>
      <c r="AE43" s="196" t="s">
        <v>195</v>
      </c>
    </row>
    <row r="44" spans="1:31" ht="15">
      <c r="A44" s="155" t="str">
        <f aca="true" t="shared" si="0" ref="A44:A57">F44</f>
        <v>Brazil</v>
      </c>
      <c r="B44" s="155"/>
      <c r="C44" s="205">
        <v>15.0803818318034</v>
      </c>
      <c r="D44" s="156" t="s">
        <v>132</v>
      </c>
      <c r="E44" s="155"/>
      <c r="F44" s="207" t="s">
        <v>131</v>
      </c>
      <c r="G44" s="168">
        <v>392.88511252389014</v>
      </c>
      <c r="H44" s="182">
        <v>6.767200284626142</v>
      </c>
      <c r="I44" s="170">
        <v>7.664101453256317</v>
      </c>
      <c r="J44" s="171">
        <v>-3.4188460215509053</v>
      </c>
      <c r="K44" s="170">
        <v>8.759818191889218</v>
      </c>
      <c r="L44" s="184">
        <v>14.5474335055697</v>
      </c>
      <c r="M44" s="170">
        <v>7.542867644052351</v>
      </c>
      <c r="N44" s="188">
        <v>-17.966279527120665</v>
      </c>
      <c r="O44" s="173">
        <v>5.545550383882867</v>
      </c>
      <c r="P44" s="182">
        <v>-3.1439711589289345</v>
      </c>
      <c r="Q44" s="173">
        <v>6.958223132925629</v>
      </c>
      <c r="R44" s="171">
        <v>-11.830165550985384</v>
      </c>
      <c r="S44" s="170">
        <v>7.678453100643435</v>
      </c>
      <c r="T44" s="171">
        <v>3.2502162808180515</v>
      </c>
      <c r="U44" s="170">
        <v>7.069378516649208</v>
      </c>
      <c r="V44" s="208">
        <v>-15.080381831803447</v>
      </c>
      <c r="W44" s="173">
        <v>4.981826652579735</v>
      </c>
      <c r="X44" s="182">
        <v>-9.911171443555077</v>
      </c>
      <c r="Y44" s="173">
        <v>7.415679559959594</v>
      </c>
      <c r="Z44" s="171">
        <v>-8.41131952943448</v>
      </c>
      <c r="AA44" s="170">
        <v>8.490975859931142</v>
      </c>
      <c r="AB44" s="171">
        <v>-11.297217224751648</v>
      </c>
      <c r="AC44" s="170">
        <v>7.113831084628861</v>
      </c>
      <c r="AD44" s="172">
        <v>2.885897695317219</v>
      </c>
      <c r="AE44" s="177">
        <v>4.896424120191401</v>
      </c>
    </row>
    <row r="45" spans="1:31" ht="15">
      <c r="A45" s="155" t="str">
        <f t="shared" si="0"/>
        <v>Bulgaria</v>
      </c>
      <c r="B45" s="155"/>
      <c r="C45" s="205">
        <v>11.0432966240391</v>
      </c>
      <c r="D45" s="156" t="s">
        <v>134</v>
      </c>
      <c r="E45" s="155"/>
      <c r="F45" s="207" t="s">
        <v>133</v>
      </c>
      <c r="G45" s="168">
        <v>401.93498016751875</v>
      </c>
      <c r="H45" s="190" t="s">
        <v>195</v>
      </c>
      <c r="I45" s="191" t="s">
        <v>195</v>
      </c>
      <c r="J45" s="192" t="s">
        <v>195</v>
      </c>
      <c r="K45" s="191" t="s">
        <v>195</v>
      </c>
      <c r="L45" s="192" t="s">
        <v>195</v>
      </c>
      <c r="M45" s="191" t="s">
        <v>195</v>
      </c>
      <c r="N45" s="193" t="s">
        <v>195</v>
      </c>
      <c r="O45" s="194" t="s">
        <v>195</v>
      </c>
      <c r="P45" s="174">
        <v>-28.46845267193021</v>
      </c>
      <c r="Q45" s="173">
        <v>9.818714753061474</v>
      </c>
      <c r="R45" s="175">
        <v>-33.64450187369897</v>
      </c>
      <c r="S45" s="170">
        <v>10.346859545709306</v>
      </c>
      <c r="T45" s="175">
        <v>-22.60120524965987</v>
      </c>
      <c r="U45" s="170">
        <v>10.576975087438074</v>
      </c>
      <c r="V45" s="206">
        <v>-11.043296624039094</v>
      </c>
      <c r="W45" s="173">
        <v>8.425344706465616</v>
      </c>
      <c r="X45" s="190" t="s">
        <v>195</v>
      </c>
      <c r="Y45" s="194" t="s">
        <v>195</v>
      </c>
      <c r="Z45" s="192" t="s">
        <v>195</v>
      </c>
      <c r="AA45" s="191" t="s">
        <v>195</v>
      </c>
      <c r="AB45" s="192" t="s">
        <v>195</v>
      </c>
      <c r="AC45" s="191" t="s">
        <v>195</v>
      </c>
      <c r="AD45" s="193" t="s">
        <v>195</v>
      </c>
      <c r="AE45" s="196" t="s">
        <v>195</v>
      </c>
    </row>
    <row r="46" spans="1:31" ht="15">
      <c r="A46" s="155" t="str">
        <f t="shared" si="0"/>
        <v>Chile</v>
      </c>
      <c r="B46" s="155"/>
      <c r="C46" s="205">
        <v>-7.64583253976866</v>
      </c>
      <c r="D46" s="156" t="s">
        <v>136</v>
      </c>
      <c r="E46" s="155"/>
      <c r="F46" s="181" t="s">
        <v>135</v>
      </c>
      <c r="G46" s="168">
        <v>442.09134593858687</v>
      </c>
      <c r="H46" s="190" t="s">
        <v>195</v>
      </c>
      <c r="I46" s="191" t="s">
        <v>195</v>
      </c>
      <c r="J46" s="192" t="s">
        <v>195</v>
      </c>
      <c r="K46" s="191" t="s">
        <v>195</v>
      </c>
      <c r="L46" s="192" t="s">
        <v>195</v>
      </c>
      <c r="M46" s="191" t="s">
        <v>195</v>
      </c>
      <c r="N46" s="193" t="s">
        <v>195</v>
      </c>
      <c r="O46" s="194" t="s">
        <v>195</v>
      </c>
      <c r="P46" s="174">
        <v>32.534563912957765</v>
      </c>
      <c r="Q46" s="173">
        <v>7.911035818261196</v>
      </c>
      <c r="R46" s="175">
        <v>37.79663030634737</v>
      </c>
      <c r="S46" s="170">
        <v>8.87866163620611</v>
      </c>
      <c r="T46" s="175">
        <v>30.15079776657865</v>
      </c>
      <c r="U46" s="170">
        <v>8.662857946868602</v>
      </c>
      <c r="V46" s="206">
        <v>7.645832539768662</v>
      </c>
      <c r="W46" s="173">
        <v>7.962418307416765</v>
      </c>
      <c r="X46" s="190" t="s">
        <v>195</v>
      </c>
      <c r="Y46" s="194" t="s">
        <v>195</v>
      </c>
      <c r="Z46" s="192" t="s">
        <v>195</v>
      </c>
      <c r="AA46" s="191" t="s">
        <v>195</v>
      </c>
      <c r="AB46" s="192" t="s">
        <v>195</v>
      </c>
      <c r="AC46" s="191" t="s">
        <v>195</v>
      </c>
      <c r="AD46" s="193" t="s">
        <v>195</v>
      </c>
      <c r="AE46" s="196" t="s">
        <v>195</v>
      </c>
    </row>
    <row r="47" spans="1:31" ht="15">
      <c r="A47" s="155" t="str">
        <f t="shared" si="0"/>
        <v>Hong Kong-China</v>
      </c>
      <c r="B47" s="155"/>
      <c r="C47" s="205">
        <v>15.5073155702634</v>
      </c>
      <c r="D47" s="156" t="s">
        <v>144</v>
      </c>
      <c r="E47" s="155"/>
      <c r="F47" s="181" t="s">
        <v>143</v>
      </c>
      <c r="G47" s="168">
        <v>536.0655661333054</v>
      </c>
      <c r="H47" s="174">
        <v>-15.920754543135388</v>
      </c>
      <c r="I47" s="170">
        <v>7.09427861785217</v>
      </c>
      <c r="J47" s="175">
        <v>-23.82316902133215</v>
      </c>
      <c r="K47" s="170">
        <v>8.894800883368513</v>
      </c>
      <c r="L47" s="171">
        <v>-7.950793325065206</v>
      </c>
      <c r="M47" s="170">
        <v>7.281744362865654</v>
      </c>
      <c r="N47" s="185">
        <v>-15.872375696266966</v>
      </c>
      <c r="O47" s="173">
        <v>8.209379753761864</v>
      </c>
      <c r="P47" s="186">
        <v>10.609661305693976</v>
      </c>
      <c r="Q47" s="173">
        <v>6.264353260068034</v>
      </c>
      <c r="R47" s="171">
        <v>2.6157245581072175</v>
      </c>
      <c r="S47" s="170">
        <v>7.727724155031048</v>
      </c>
      <c r="T47" s="175">
        <v>18.123040128370462</v>
      </c>
      <c r="U47" s="170">
        <v>6.802754297134081</v>
      </c>
      <c r="V47" s="208">
        <v>-15.507315570263428</v>
      </c>
      <c r="W47" s="173">
        <v>7.572125345169559</v>
      </c>
      <c r="X47" s="174">
        <v>26.530415848829364</v>
      </c>
      <c r="Y47" s="173">
        <v>6.282742358930418</v>
      </c>
      <c r="Z47" s="175">
        <v>26.438893579439366</v>
      </c>
      <c r="AA47" s="170">
        <v>7.764265104528639</v>
      </c>
      <c r="AB47" s="175">
        <v>26.073833453435668</v>
      </c>
      <c r="AC47" s="170">
        <v>6.406508710933763</v>
      </c>
      <c r="AD47" s="172">
        <v>0.365060126003538</v>
      </c>
      <c r="AE47" s="177">
        <v>7.1177734814232245</v>
      </c>
    </row>
    <row r="48" spans="1:31" ht="15">
      <c r="A48" s="155" t="str">
        <f t="shared" si="0"/>
        <v>Indonesia</v>
      </c>
      <c r="B48" s="155"/>
      <c r="C48" s="205">
        <v>-2.2701782940673</v>
      </c>
      <c r="D48" s="156" t="s">
        <v>146</v>
      </c>
      <c r="E48" s="155"/>
      <c r="F48" s="181" t="s">
        <v>145</v>
      </c>
      <c r="G48" s="168">
        <v>392.93282993004465</v>
      </c>
      <c r="H48" s="182">
        <v>10.9756981474344</v>
      </c>
      <c r="I48" s="170">
        <v>7.450502701568306</v>
      </c>
      <c r="J48" s="171">
        <v>9.195540757981348</v>
      </c>
      <c r="K48" s="170">
        <v>7.285748049932817</v>
      </c>
      <c r="L48" s="171">
        <v>13.044170411263849</v>
      </c>
      <c r="M48" s="170">
        <v>8.06895946541269</v>
      </c>
      <c r="N48" s="172">
        <v>-3.8486296532825826</v>
      </c>
      <c r="O48" s="173">
        <v>4.398810352004757</v>
      </c>
      <c r="P48" s="174">
        <v>22.318165943465317</v>
      </c>
      <c r="Q48" s="173">
        <v>8.704214506881668</v>
      </c>
      <c r="R48" s="175">
        <v>23.913863362655036</v>
      </c>
      <c r="S48" s="170">
        <v>10.69539220432587</v>
      </c>
      <c r="T48" s="175">
        <v>21.643685068587786</v>
      </c>
      <c r="U48" s="170">
        <v>7.974608319348345</v>
      </c>
      <c r="V48" s="206">
        <v>2.2701782940672963</v>
      </c>
      <c r="W48" s="173">
        <v>7.178286383023582</v>
      </c>
      <c r="X48" s="182">
        <v>11.342467796030917</v>
      </c>
      <c r="Y48" s="173">
        <v>8.156957454919462</v>
      </c>
      <c r="Z48" s="171">
        <v>14.718322604673688</v>
      </c>
      <c r="AA48" s="170">
        <v>10.350840981191551</v>
      </c>
      <c r="AB48" s="171">
        <v>8.599514657323937</v>
      </c>
      <c r="AC48" s="170">
        <v>7.254118469490061</v>
      </c>
      <c r="AD48" s="172">
        <v>6.118807947349879</v>
      </c>
      <c r="AE48" s="177">
        <v>6.8986859379528935</v>
      </c>
    </row>
    <row r="49" spans="1:31" ht="15">
      <c r="A49" s="155" t="str">
        <f t="shared" si="0"/>
        <v>Israel</v>
      </c>
      <c r="B49" s="155"/>
      <c r="C49" s="205">
        <v>26.496190869008</v>
      </c>
      <c r="D49" s="156" t="s">
        <v>147</v>
      </c>
      <c r="E49" s="155"/>
      <c r="F49" s="181" t="s">
        <v>147</v>
      </c>
      <c r="G49" s="168">
        <v>438.6722757815231</v>
      </c>
      <c r="H49" s="190" t="s">
        <v>195</v>
      </c>
      <c r="I49" s="191" t="s">
        <v>195</v>
      </c>
      <c r="J49" s="192" t="s">
        <v>195</v>
      </c>
      <c r="K49" s="191" t="s">
        <v>195</v>
      </c>
      <c r="L49" s="192" t="s">
        <v>195</v>
      </c>
      <c r="M49" s="191" t="s">
        <v>195</v>
      </c>
      <c r="N49" s="193" t="s">
        <v>195</v>
      </c>
      <c r="O49" s="194" t="s">
        <v>195</v>
      </c>
      <c r="P49" s="182">
        <v>-13.500128188336532</v>
      </c>
      <c r="Q49" s="173">
        <v>10.838909258242632</v>
      </c>
      <c r="R49" s="184">
        <v>-26.35119305304687</v>
      </c>
      <c r="S49" s="170">
        <v>13.635992555785357</v>
      </c>
      <c r="T49" s="171">
        <v>0.14499781596123285</v>
      </c>
      <c r="U49" s="170">
        <v>10.538549148811796</v>
      </c>
      <c r="V49" s="208">
        <v>-26.496190869007958</v>
      </c>
      <c r="W49" s="173">
        <v>11.358070275403874</v>
      </c>
      <c r="X49" s="190" t="s">
        <v>195</v>
      </c>
      <c r="Y49" s="194" t="s">
        <v>195</v>
      </c>
      <c r="Z49" s="192" t="s">
        <v>195</v>
      </c>
      <c r="AA49" s="191" t="s">
        <v>195</v>
      </c>
      <c r="AB49" s="192" t="s">
        <v>195</v>
      </c>
      <c r="AC49" s="191" t="s">
        <v>195</v>
      </c>
      <c r="AD49" s="193" t="s">
        <v>195</v>
      </c>
      <c r="AE49" s="196" t="s">
        <v>195</v>
      </c>
    </row>
    <row r="50" spans="1:31" ht="15">
      <c r="A50" s="155" t="str">
        <f t="shared" si="0"/>
        <v>Latvia</v>
      </c>
      <c r="B50" s="155"/>
      <c r="C50" s="205">
        <v>-2.81690528184987</v>
      </c>
      <c r="D50" s="209" t="s">
        <v>151</v>
      </c>
      <c r="E50" s="155"/>
      <c r="F50" s="181" t="s">
        <v>151</v>
      </c>
      <c r="G50" s="168">
        <v>479.49183542547814</v>
      </c>
      <c r="H50" s="174">
        <v>32.49145181969135</v>
      </c>
      <c r="I50" s="170">
        <v>8.3310205311124</v>
      </c>
      <c r="J50" s="175">
        <v>38.47858605303327</v>
      </c>
      <c r="K50" s="170">
        <v>8.895192578363824</v>
      </c>
      <c r="L50" s="175">
        <v>24.43225626746772</v>
      </c>
      <c r="M50" s="170">
        <v>8.40815032093187</v>
      </c>
      <c r="N50" s="188">
        <v>14.046329785565618</v>
      </c>
      <c r="O50" s="173">
        <v>5.973367883352876</v>
      </c>
      <c r="P50" s="174">
        <v>21.42075355238609</v>
      </c>
      <c r="Q50" s="173">
        <v>8.154533027757617</v>
      </c>
      <c r="R50" s="175">
        <v>21.90998602543027</v>
      </c>
      <c r="S50" s="170">
        <v>8.611936650691758</v>
      </c>
      <c r="T50" s="175">
        <v>19.093080743580515</v>
      </c>
      <c r="U50" s="170">
        <v>8.12532081844065</v>
      </c>
      <c r="V50" s="206">
        <v>2.81690528184987</v>
      </c>
      <c r="W50" s="173">
        <v>5.301567095512567</v>
      </c>
      <c r="X50" s="182">
        <v>-11.07069826730526</v>
      </c>
      <c r="Y50" s="173">
        <v>6.884329044074052</v>
      </c>
      <c r="Z50" s="175">
        <v>-16.568600027602997</v>
      </c>
      <c r="AA50" s="170">
        <v>7.693306614921065</v>
      </c>
      <c r="AB50" s="171">
        <v>-5.3391755238872065</v>
      </c>
      <c r="AC50" s="170">
        <v>6.74734528750109</v>
      </c>
      <c r="AD50" s="188">
        <v>-11.229424503715748</v>
      </c>
      <c r="AE50" s="177">
        <v>5.335739713097159</v>
      </c>
    </row>
    <row r="51" spans="1:31" ht="15">
      <c r="A51" s="155" t="str">
        <f t="shared" si="0"/>
        <v>Liechtenstein</v>
      </c>
      <c r="B51" s="155"/>
      <c r="C51" s="205">
        <v>13.5268123757913</v>
      </c>
      <c r="D51" s="156" t="s">
        <v>152</v>
      </c>
      <c r="E51" s="155"/>
      <c r="F51" s="181" t="s">
        <v>152</v>
      </c>
      <c r="G51" s="168">
        <v>510.43778210317</v>
      </c>
      <c r="H51" s="174">
        <v>42.48808935124555</v>
      </c>
      <c r="I51" s="170">
        <v>7.612114682580277</v>
      </c>
      <c r="J51" s="175">
        <v>48.15793448843266</v>
      </c>
      <c r="K51" s="170">
        <v>11.588665306067524</v>
      </c>
      <c r="L51" s="175">
        <v>34.384477818625385</v>
      </c>
      <c r="M51" s="170">
        <v>10.846024744726993</v>
      </c>
      <c r="N51" s="172">
        <v>13.773456669807295</v>
      </c>
      <c r="O51" s="173">
        <v>16.55091625067024</v>
      </c>
      <c r="P51" s="174">
        <v>27.850861238821267</v>
      </c>
      <c r="Q51" s="173">
        <v>7.555155499109682</v>
      </c>
      <c r="R51" s="171">
        <v>17.93651230527928</v>
      </c>
      <c r="S51" s="170">
        <v>11.733929526813005</v>
      </c>
      <c r="T51" s="175">
        <v>31.463324681070787</v>
      </c>
      <c r="U51" s="170">
        <v>10.55306972665407</v>
      </c>
      <c r="V51" s="206">
        <v>-13.526812375791323</v>
      </c>
      <c r="W51" s="173">
        <v>16.456565183517306</v>
      </c>
      <c r="X51" s="174">
        <v>-14.637228112424282</v>
      </c>
      <c r="Y51" s="173">
        <v>6.938169931577655</v>
      </c>
      <c r="Z51" s="175">
        <v>-30.22142218315338</v>
      </c>
      <c r="AA51" s="170">
        <v>11.470950581686155</v>
      </c>
      <c r="AB51" s="171">
        <v>-2.9211531375545974</v>
      </c>
      <c r="AC51" s="170">
        <v>10.134255146379273</v>
      </c>
      <c r="AD51" s="172">
        <v>-27.30026904559862</v>
      </c>
      <c r="AE51" s="177">
        <v>16.692148201920965</v>
      </c>
    </row>
    <row r="52" spans="1:31" ht="15">
      <c r="A52" s="155" t="str">
        <f t="shared" si="0"/>
        <v>Macao-China</v>
      </c>
      <c r="B52" s="155"/>
      <c r="C52" s="205" t="s">
        <v>195</v>
      </c>
      <c r="D52" s="156" t="s">
        <v>156</v>
      </c>
      <c r="E52" s="155"/>
      <c r="F52" s="181" t="s">
        <v>155</v>
      </c>
      <c r="G52" s="168">
        <v>492.2878142146073</v>
      </c>
      <c r="H52" s="190" t="s">
        <v>195</v>
      </c>
      <c r="I52" s="191" t="s">
        <v>195</v>
      </c>
      <c r="J52" s="192" t="s">
        <v>195</v>
      </c>
      <c r="K52" s="191" t="s">
        <v>195</v>
      </c>
      <c r="L52" s="192" t="s">
        <v>195</v>
      </c>
      <c r="M52" s="191" t="s">
        <v>195</v>
      </c>
      <c r="N52" s="193" t="s">
        <v>195</v>
      </c>
      <c r="O52" s="194" t="s">
        <v>195</v>
      </c>
      <c r="P52" s="190" t="s">
        <v>195</v>
      </c>
      <c r="Q52" s="191" t="s">
        <v>195</v>
      </c>
      <c r="R52" s="192" t="s">
        <v>195</v>
      </c>
      <c r="S52" s="191" t="s">
        <v>195</v>
      </c>
      <c r="T52" s="192" t="s">
        <v>195</v>
      </c>
      <c r="U52" s="191" t="s">
        <v>195</v>
      </c>
      <c r="V52" s="206" t="s">
        <v>195</v>
      </c>
      <c r="W52" s="194" t="s">
        <v>195</v>
      </c>
      <c r="X52" s="182">
        <v>-5.352261323545861</v>
      </c>
      <c r="Y52" s="173">
        <v>5.088020116533575</v>
      </c>
      <c r="Z52" s="184">
        <v>-11.399042496873278</v>
      </c>
      <c r="AA52" s="170">
        <v>6.0263464799372235</v>
      </c>
      <c r="AB52" s="171">
        <v>1.3823933088874583</v>
      </c>
      <c r="AC52" s="170">
        <v>5.459237265988931</v>
      </c>
      <c r="AD52" s="188">
        <v>-12.781435805760678</v>
      </c>
      <c r="AE52" s="177">
        <v>5.334924275331628</v>
      </c>
    </row>
    <row r="53" spans="1:31" ht="15">
      <c r="A53" s="155" t="str">
        <f t="shared" si="0"/>
        <v>Romania</v>
      </c>
      <c r="B53" s="155"/>
      <c r="C53" s="205">
        <v>30.397837938785</v>
      </c>
      <c r="D53" s="156" t="s">
        <v>160</v>
      </c>
      <c r="E53" s="155"/>
      <c r="F53" s="181" t="s">
        <v>159</v>
      </c>
      <c r="G53" s="168">
        <v>395.93173685626743</v>
      </c>
      <c r="H53" s="190" t="s">
        <v>195</v>
      </c>
      <c r="I53" s="191" t="s">
        <v>195</v>
      </c>
      <c r="J53" s="192" t="s">
        <v>195</v>
      </c>
      <c r="K53" s="191" t="s">
        <v>195</v>
      </c>
      <c r="L53" s="192" t="s">
        <v>195</v>
      </c>
      <c r="M53" s="191" t="s">
        <v>195</v>
      </c>
      <c r="N53" s="193" t="s">
        <v>195</v>
      </c>
      <c r="O53" s="194" t="s">
        <v>195</v>
      </c>
      <c r="P53" s="174">
        <v>-31.99976882667829</v>
      </c>
      <c r="Q53" s="173">
        <v>7.670940094060218</v>
      </c>
      <c r="R53" s="175">
        <v>-46.917743232496036</v>
      </c>
      <c r="S53" s="170">
        <v>7.952725107075849</v>
      </c>
      <c r="T53" s="175">
        <v>-16.519905293710963</v>
      </c>
      <c r="U53" s="170">
        <v>8.326589960823888</v>
      </c>
      <c r="V53" s="208">
        <v>-30.397837938784974</v>
      </c>
      <c r="W53" s="173">
        <v>5.938322704896679</v>
      </c>
      <c r="X53" s="190" t="s">
        <v>195</v>
      </c>
      <c r="Y53" s="194" t="s">
        <v>195</v>
      </c>
      <c r="Z53" s="192" t="s">
        <v>195</v>
      </c>
      <c r="AA53" s="191" t="s">
        <v>195</v>
      </c>
      <c r="AB53" s="192" t="s">
        <v>195</v>
      </c>
      <c r="AC53" s="191" t="s">
        <v>195</v>
      </c>
      <c r="AD53" s="193" t="s">
        <v>195</v>
      </c>
      <c r="AE53" s="196" t="s">
        <v>195</v>
      </c>
    </row>
    <row r="54" spans="1:31" ht="15">
      <c r="A54" s="155" t="str">
        <f t="shared" si="0"/>
        <v>Russian Federation</v>
      </c>
      <c r="B54" s="155"/>
      <c r="C54" s="205">
        <v>0.2788448727231625</v>
      </c>
      <c r="D54" s="156" t="s">
        <v>162</v>
      </c>
      <c r="E54" s="155"/>
      <c r="F54" s="181" t="s">
        <v>161</v>
      </c>
      <c r="G54" s="168">
        <v>439.85574291849696</v>
      </c>
      <c r="H54" s="174">
        <v>-19.565202927634687</v>
      </c>
      <c r="I54" s="170">
        <v>7.806959421191057</v>
      </c>
      <c r="J54" s="184">
        <v>-14.991217616986546</v>
      </c>
      <c r="K54" s="170">
        <v>8.430764966012422</v>
      </c>
      <c r="L54" s="175">
        <v>-24.651873254228292</v>
      </c>
      <c r="M54" s="170">
        <v>7.648800015961719</v>
      </c>
      <c r="N54" s="188">
        <v>9.660655637241849</v>
      </c>
      <c r="O54" s="173">
        <v>4.85846255165676</v>
      </c>
      <c r="P54" s="174">
        <v>-21.906290160809647</v>
      </c>
      <c r="Q54" s="173">
        <v>7.797518451376716</v>
      </c>
      <c r="R54" s="175">
        <v>-22.717867452865846</v>
      </c>
      <c r="S54" s="170">
        <v>8.256967715725162</v>
      </c>
      <c r="T54" s="175">
        <v>-22.996712325589044</v>
      </c>
      <c r="U54" s="170">
        <v>7.7243970224693665</v>
      </c>
      <c r="V54" s="206">
        <v>0.2788448727231625</v>
      </c>
      <c r="W54" s="173">
        <v>4.317877919063995</v>
      </c>
      <c r="X54" s="182">
        <v>-2.34108723317496</v>
      </c>
      <c r="Y54" s="173">
        <v>7.362360423745643</v>
      </c>
      <c r="Z54" s="171">
        <v>-7.7266498358793</v>
      </c>
      <c r="AA54" s="170">
        <v>8.081348012933761</v>
      </c>
      <c r="AB54" s="171">
        <v>1.6551609286392477</v>
      </c>
      <c r="AC54" s="170">
        <v>7.192195795467066</v>
      </c>
      <c r="AD54" s="185">
        <v>-9.381810764518686</v>
      </c>
      <c r="AE54" s="177">
        <v>5.021465845371427</v>
      </c>
    </row>
    <row r="55" spans="1:31" ht="15">
      <c r="A55" s="155" t="str">
        <f t="shared" si="0"/>
        <v>Thailand</v>
      </c>
      <c r="B55" s="155"/>
      <c r="C55" s="205">
        <v>13.1209497819736</v>
      </c>
      <c r="D55" s="156" t="s">
        <v>170</v>
      </c>
      <c r="E55" s="155"/>
      <c r="F55" s="181" t="s">
        <v>169</v>
      </c>
      <c r="G55" s="168">
        <v>416.75176467500194</v>
      </c>
      <c r="H55" s="182">
        <v>-10.769044254635162</v>
      </c>
      <c r="I55" s="170">
        <v>6.821150141425212</v>
      </c>
      <c r="J55" s="171">
        <v>-10.014065982116108</v>
      </c>
      <c r="K55" s="170">
        <v>7.560406773443532</v>
      </c>
      <c r="L55" s="171">
        <v>-8.471774357398601</v>
      </c>
      <c r="M55" s="170">
        <v>6.8269574699049755</v>
      </c>
      <c r="N55" s="172">
        <v>-1.5422916247175493</v>
      </c>
      <c r="O55" s="173">
        <v>5.546945544271207</v>
      </c>
      <c r="P55" s="174">
        <v>-13.932108648110102</v>
      </c>
      <c r="Q55" s="173">
        <v>6.481162441833985</v>
      </c>
      <c r="R55" s="175">
        <v>-20.893931117384852</v>
      </c>
      <c r="S55" s="170">
        <v>7.455478161893963</v>
      </c>
      <c r="T55" s="171">
        <v>-7.772981335411259</v>
      </c>
      <c r="U55" s="170">
        <v>6.552804018662178</v>
      </c>
      <c r="V55" s="208">
        <v>-13.120949781973579</v>
      </c>
      <c r="W55" s="173">
        <v>6.002787652957078</v>
      </c>
      <c r="X55" s="182">
        <v>-3.16306439347494</v>
      </c>
      <c r="Y55" s="173">
        <v>5.883488219655422</v>
      </c>
      <c r="Z55" s="171">
        <v>-10.879865135268744</v>
      </c>
      <c r="AA55" s="170">
        <v>7.033011044231373</v>
      </c>
      <c r="AB55" s="171">
        <v>0.698793021987342</v>
      </c>
      <c r="AC55" s="170">
        <v>6.15447805737018</v>
      </c>
      <c r="AD55" s="185">
        <v>-11.57865815725603</v>
      </c>
      <c r="AE55" s="177">
        <v>6.176640976602611</v>
      </c>
    </row>
    <row r="56" spans="1:31" s="212" customFormat="1" ht="15">
      <c r="A56" s="155" t="str">
        <f t="shared" si="0"/>
        <v>Tunisia</v>
      </c>
      <c r="B56" s="210"/>
      <c r="C56" s="211" t="s">
        <v>195</v>
      </c>
      <c r="D56" s="156" t="s">
        <v>172</v>
      </c>
      <c r="E56" s="210"/>
      <c r="F56" s="207" t="s">
        <v>171</v>
      </c>
      <c r="G56" s="168">
        <v>380.33683043235425</v>
      </c>
      <c r="H56" s="190" t="s">
        <v>195</v>
      </c>
      <c r="I56" s="191" t="s">
        <v>195</v>
      </c>
      <c r="J56" s="192" t="s">
        <v>195</v>
      </c>
      <c r="K56" s="191" t="s">
        <v>195</v>
      </c>
      <c r="L56" s="192" t="s">
        <v>195</v>
      </c>
      <c r="M56" s="191" t="s">
        <v>195</v>
      </c>
      <c r="N56" s="193" t="s">
        <v>195</v>
      </c>
      <c r="O56" s="194" t="s">
        <v>195</v>
      </c>
      <c r="P56" s="190" t="s">
        <v>195</v>
      </c>
      <c r="Q56" s="191" t="s">
        <v>195</v>
      </c>
      <c r="R56" s="192" t="s">
        <v>195</v>
      </c>
      <c r="S56" s="191" t="s">
        <v>195</v>
      </c>
      <c r="T56" s="192" t="s">
        <v>195</v>
      </c>
      <c r="U56" s="191" t="s">
        <v>195</v>
      </c>
      <c r="V56" s="206" t="s">
        <v>195</v>
      </c>
      <c r="W56" s="194" t="s">
        <v>195</v>
      </c>
      <c r="X56" s="182">
        <v>5.714425869483989</v>
      </c>
      <c r="Y56" s="173">
        <v>6.63787688716732</v>
      </c>
      <c r="Z56" s="171">
        <v>-1.1165532238461537</v>
      </c>
      <c r="AA56" s="170">
        <v>7.2478864578356</v>
      </c>
      <c r="AB56" s="184">
        <v>11.244380832988497</v>
      </c>
      <c r="AC56" s="170">
        <v>6.805930741665969</v>
      </c>
      <c r="AD56" s="188">
        <v>-12.360934056834658</v>
      </c>
      <c r="AE56" s="177">
        <v>5.07558124182822</v>
      </c>
    </row>
    <row r="57" spans="1:31" ht="15.75" thickBot="1">
      <c r="A57" s="155" t="str">
        <f t="shared" si="0"/>
        <v>Uruguay</v>
      </c>
      <c r="B57" s="155"/>
      <c r="C57" s="205" t="s">
        <v>195</v>
      </c>
      <c r="D57" s="156" t="s">
        <v>173</v>
      </c>
      <c r="E57" s="155"/>
      <c r="F57" s="213" t="s">
        <v>173</v>
      </c>
      <c r="G57" s="214">
        <v>412.5167326979163</v>
      </c>
      <c r="H57" s="215" t="s">
        <v>195</v>
      </c>
      <c r="I57" s="216" t="s">
        <v>195</v>
      </c>
      <c r="J57" s="217" t="s">
        <v>195</v>
      </c>
      <c r="K57" s="216" t="s">
        <v>195</v>
      </c>
      <c r="L57" s="217" t="s">
        <v>195</v>
      </c>
      <c r="M57" s="216" t="s">
        <v>195</v>
      </c>
      <c r="N57" s="218" t="s">
        <v>195</v>
      </c>
      <c r="O57" s="219" t="s">
        <v>195</v>
      </c>
      <c r="P57" s="215" t="s">
        <v>195</v>
      </c>
      <c r="Q57" s="216" t="s">
        <v>195</v>
      </c>
      <c r="R57" s="217" t="s">
        <v>195</v>
      </c>
      <c r="S57" s="216" t="s">
        <v>195</v>
      </c>
      <c r="T57" s="217" t="s">
        <v>195</v>
      </c>
      <c r="U57" s="216" t="s">
        <v>195</v>
      </c>
      <c r="V57" s="220" t="s">
        <v>195</v>
      </c>
      <c r="W57" s="219" t="s">
        <v>195</v>
      </c>
      <c r="X57" s="221">
        <v>-21.633025389111538</v>
      </c>
      <c r="Y57" s="222">
        <v>6.602133621722119</v>
      </c>
      <c r="Z57" s="223">
        <v>-24.625662568957296</v>
      </c>
      <c r="AA57" s="224">
        <v>7.733385662196946</v>
      </c>
      <c r="AB57" s="223">
        <v>-18.740099071675388</v>
      </c>
      <c r="AC57" s="224">
        <v>6.934386762957001</v>
      </c>
      <c r="AD57" s="225">
        <v>-5.885563497281943</v>
      </c>
      <c r="AE57" s="226">
        <v>6.805683762771963</v>
      </c>
    </row>
    <row r="58" spans="1:4" ht="12.75">
      <c r="A58" s="227"/>
      <c r="B58" s="227"/>
      <c r="C58" s="227"/>
      <c r="D58" s="228"/>
    </row>
    <row r="59" spans="6:7" ht="12.75">
      <c r="F59" s="229"/>
      <c r="G59" s="230"/>
    </row>
    <row r="60" spans="1:31" s="212" customFormat="1" ht="36" customHeight="1">
      <c r="A60" s="231" t="s">
        <v>178</v>
      </c>
      <c r="B60" s="232"/>
      <c r="C60" s="232"/>
      <c r="D60" s="232"/>
      <c r="F60" s="233"/>
      <c r="G60" s="234"/>
      <c r="H60" s="123"/>
      <c r="I60" s="235"/>
      <c r="J60" s="123"/>
      <c r="K60" s="235"/>
      <c r="L60" s="123"/>
      <c r="M60" s="235"/>
      <c r="N60" s="123"/>
      <c r="O60" s="235"/>
      <c r="P60" s="123"/>
      <c r="Q60" s="235"/>
      <c r="R60" s="123"/>
      <c r="S60" s="235"/>
      <c r="T60" s="123"/>
      <c r="U60" s="235"/>
      <c r="V60" s="123"/>
      <c r="W60" s="235"/>
      <c r="X60" s="123"/>
      <c r="Y60" s="235"/>
      <c r="Z60" s="123"/>
      <c r="AA60" s="235"/>
      <c r="AB60" s="123"/>
      <c r="AC60" s="235"/>
      <c r="AD60" s="123"/>
      <c r="AE60" s="235"/>
    </row>
    <row r="61" spans="4:10" s="236" customFormat="1" ht="12.75">
      <c r="D61" s="237"/>
      <c r="F61" s="238"/>
      <c r="G61" s="239"/>
      <c r="H61" s="123"/>
      <c r="J61" s="123"/>
    </row>
  </sheetData>
  <sheetProtection/>
  <mergeCells count="20">
    <mergeCell ref="Z8:AA8"/>
    <mergeCell ref="AB8:AC8"/>
    <mergeCell ref="AD8:AE8"/>
    <mergeCell ref="A60:D60"/>
    <mergeCell ref="A8:D8"/>
    <mergeCell ref="H8:I8"/>
    <mergeCell ref="J8:K8"/>
    <mergeCell ref="L8:M8"/>
    <mergeCell ref="N8:O8"/>
    <mergeCell ref="P8:Q8"/>
    <mergeCell ref="F6:F9"/>
    <mergeCell ref="G6:G9"/>
    <mergeCell ref="H6:AE6"/>
    <mergeCell ref="H7:O7"/>
    <mergeCell ref="P7:W7"/>
    <mergeCell ref="X7:AE7"/>
    <mergeCell ref="R8:S8"/>
    <mergeCell ref="T8:U8"/>
    <mergeCell ref="V8:W8"/>
    <mergeCell ref="X8:Y8"/>
  </mergeCells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6" r:id="rId2"/>
  <headerFooter alignWithMargins="0">
    <oddFooter>&amp;R&amp;"Times,Italic"OECD, Society at a Glance (www.oecd.org/els/social/indicators/SAG) / OCDE, Panorama de la Société (www/oecd.org/els/social/indicateurs/SAG)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7" ht="12.75">
      <c r="A3" s="16" t="s">
        <v>35</v>
      </c>
      <c r="B3" s="16"/>
      <c r="C3" s="16"/>
      <c r="D3" s="16"/>
      <c r="E3" s="16"/>
      <c r="F3" s="16"/>
      <c r="G3" s="17"/>
    </row>
    <row r="4" spans="1:7" ht="12.75">
      <c r="A4" s="20" t="s">
        <v>37</v>
      </c>
      <c r="B4" s="20"/>
      <c r="C4" s="20"/>
      <c r="D4" s="20"/>
      <c r="E4" s="20"/>
      <c r="F4" s="20"/>
      <c r="G4" s="21"/>
    </row>
    <row r="5" spans="1:7" ht="12.75">
      <c r="A5" s="3"/>
      <c r="B5" s="2"/>
      <c r="C5" s="2"/>
      <c r="D5" s="2"/>
      <c r="E5" s="2"/>
      <c r="F5" s="2"/>
      <c r="G5" s="2"/>
    </row>
    <row r="6" spans="1:7" ht="12.75">
      <c r="A6" s="3"/>
      <c r="B6" s="2"/>
      <c r="C6" s="2"/>
      <c r="D6" s="2"/>
      <c r="E6" s="2"/>
      <c r="F6" s="2"/>
      <c r="G6" s="2"/>
    </row>
    <row r="7" spans="1:7" ht="12.75">
      <c r="A7" s="6" t="s">
        <v>5</v>
      </c>
      <c r="B7" s="7"/>
      <c r="C7" s="7"/>
      <c r="D7" s="7"/>
      <c r="E7" s="7"/>
      <c r="F7" s="6" t="s">
        <v>5</v>
      </c>
      <c r="G7" s="2"/>
    </row>
    <row r="8" spans="1:7" ht="12.75">
      <c r="A8" s="8" t="s">
        <v>31</v>
      </c>
      <c r="B8" s="9"/>
      <c r="C8" s="9"/>
      <c r="D8" s="9"/>
      <c r="E8" s="9"/>
      <c r="F8" s="8" t="s">
        <v>31</v>
      </c>
      <c r="G8" s="2"/>
    </row>
    <row r="9" spans="1:7" ht="12.75">
      <c r="A9" s="6" t="s">
        <v>33</v>
      </c>
      <c r="B9" s="7"/>
      <c r="C9" s="7"/>
      <c r="D9" s="7"/>
      <c r="E9" s="7"/>
      <c r="F9" s="6" t="s">
        <v>33</v>
      </c>
      <c r="G9" s="2"/>
    </row>
    <row r="10" spans="1:7" ht="12.75">
      <c r="A10" s="8" t="s">
        <v>27</v>
      </c>
      <c r="B10" s="9"/>
      <c r="C10" s="9"/>
      <c r="D10" s="10"/>
      <c r="E10" s="9"/>
      <c r="F10" s="8" t="s">
        <v>27</v>
      </c>
      <c r="G10" s="2"/>
    </row>
    <row r="11" spans="1:7" ht="12.75">
      <c r="A11" s="6" t="s">
        <v>16</v>
      </c>
      <c r="B11" s="7"/>
      <c r="C11" s="7"/>
      <c r="D11" s="7"/>
      <c r="E11" s="7"/>
      <c r="F11" s="6" t="s">
        <v>16</v>
      </c>
      <c r="G11" s="2"/>
    </row>
    <row r="12" spans="1:7" ht="12.75">
      <c r="A12" s="8" t="s">
        <v>15</v>
      </c>
      <c r="B12" s="9"/>
      <c r="C12" s="9"/>
      <c r="D12" s="9"/>
      <c r="E12" s="9"/>
      <c r="F12" s="8" t="s">
        <v>15</v>
      </c>
      <c r="G12" s="2"/>
    </row>
    <row r="13" spans="1:7" ht="12.75">
      <c r="A13" s="6" t="s">
        <v>14</v>
      </c>
      <c r="B13" s="7"/>
      <c r="C13" s="7"/>
      <c r="D13" s="7"/>
      <c r="E13" s="7"/>
      <c r="F13" s="6" t="s">
        <v>14</v>
      </c>
      <c r="G13" s="2"/>
    </row>
    <row r="14" spans="1:7" ht="12.75">
      <c r="A14" s="8" t="s">
        <v>29</v>
      </c>
      <c r="B14" s="9"/>
      <c r="C14" s="9"/>
      <c r="D14" s="9"/>
      <c r="E14" s="9"/>
      <c r="F14" s="8" t="s">
        <v>29</v>
      </c>
      <c r="G14" s="2"/>
    </row>
    <row r="15" spans="1:7" ht="12.75">
      <c r="A15" s="6" t="s">
        <v>24</v>
      </c>
      <c r="B15" s="7"/>
      <c r="C15" s="7"/>
      <c r="D15" s="7"/>
      <c r="E15" s="7"/>
      <c r="F15" s="6" t="s">
        <v>24</v>
      </c>
      <c r="G15" s="2"/>
    </row>
    <row r="16" spans="1:7" ht="12.75">
      <c r="A16" s="8" t="s">
        <v>17</v>
      </c>
      <c r="B16" s="9"/>
      <c r="C16" s="9"/>
      <c r="D16" s="9"/>
      <c r="E16" s="9"/>
      <c r="F16" s="8" t="s">
        <v>17</v>
      </c>
      <c r="G16" s="2"/>
    </row>
    <row r="17" spans="1:7" ht="12.75">
      <c r="A17" s="6" t="s">
        <v>11</v>
      </c>
      <c r="B17" s="7"/>
      <c r="C17" s="7"/>
      <c r="D17" s="7"/>
      <c r="E17" s="7"/>
      <c r="F17" s="6" t="s">
        <v>11</v>
      </c>
      <c r="G17" s="2"/>
    </row>
    <row r="18" spans="1:7" ht="12.75">
      <c r="A18" s="8" t="s">
        <v>20</v>
      </c>
      <c r="B18" s="9"/>
      <c r="C18" s="9"/>
      <c r="D18" s="9"/>
      <c r="E18" s="9"/>
      <c r="F18" s="8" t="s">
        <v>20</v>
      </c>
      <c r="G18" s="2"/>
    </row>
    <row r="19" spans="1:7" ht="12.75">
      <c r="A19" s="6" t="s">
        <v>19</v>
      </c>
      <c r="B19" s="7"/>
      <c r="C19" s="7"/>
      <c r="D19" s="7"/>
      <c r="E19" s="7"/>
      <c r="F19" s="6" t="s">
        <v>19</v>
      </c>
      <c r="G19" s="2"/>
    </row>
    <row r="20" spans="1:7" ht="12.75">
      <c r="A20" s="8" t="s">
        <v>13</v>
      </c>
      <c r="B20" s="9"/>
      <c r="C20" s="9"/>
      <c r="D20" s="9"/>
      <c r="E20" s="9"/>
      <c r="F20" s="8" t="s">
        <v>13</v>
      </c>
      <c r="G20" s="2"/>
    </row>
    <row r="21" spans="1:7" ht="12.75">
      <c r="A21" s="6" t="s">
        <v>22</v>
      </c>
      <c r="B21" s="7"/>
      <c r="C21" s="7"/>
      <c r="D21" s="7"/>
      <c r="E21" s="7"/>
      <c r="F21" s="6" t="s">
        <v>22</v>
      </c>
      <c r="G21" s="2"/>
    </row>
    <row r="22" spans="1:7" ht="12.75">
      <c r="A22" s="8" t="s">
        <v>18</v>
      </c>
      <c r="B22" s="9"/>
      <c r="C22" s="9"/>
      <c r="D22" s="9"/>
      <c r="E22" s="9"/>
      <c r="F22" s="8" t="s">
        <v>18</v>
      </c>
      <c r="G22" s="2"/>
    </row>
    <row r="23" spans="1:7" ht="12.75">
      <c r="A23" s="6" t="s">
        <v>12</v>
      </c>
      <c r="B23" s="7"/>
      <c r="C23" s="7"/>
      <c r="D23" s="7"/>
      <c r="E23" s="7"/>
      <c r="F23" s="6" t="s">
        <v>12</v>
      </c>
      <c r="G23" s="2"/>
    </row>
    <row r="24" spans="1:7" ht="12.75">
      <c r="A24" s="8" t="s">
        <v>30</v>
      </c>
      <c r="B24" s="9"/>
      <c r="C24" s="9"/>
      <c r="D24" s="9"/>
      <c r="E24" s="9"/>
      <c r="F24" s="8" t="s">
        <v>30</v>
      </c>
      <c r="G24" s="2"/>
    </row>
    <row r="25" spans="1:7" ht="12.75">
      <c r="A25" s="6" t="s">
        <v>26</v>
      </c>
      <c r="B25" s="7"/>
      <c r="C25" s="7"/>
      <c r="D25" s="7"/>
      <c r="E25" s="7"/>
      <c r="F25" s="6" t="s">
        <v>26</v>
      </c>
      <c r="G25" s="2"/>
    </row>
    <row r="26" spans="1:7" ht="12.75">
      <c r="A26" s="8" t="s">
        <v>9</v>
      </c>
      <c r="B26" s="9"/>
      <c r="C26" s="9"/>
      <c r="D26" s="9"/>
      <c r="E26" s="9"/>
      <c r="F26" s="8" t="s">
        <v>9</v>
      </c>
      <c r="G26" s="2"/>
    </row>
    <row r="27" spans="1:7" ht="12.75">
      <c r="A27" s="6" t="s">
        <v>7</v>
      </c>
      <c r="B27" s="7"/>
      <c r="C27" s="7"/>
      <c r="D27" s="7"/>
      <c r="E27" s="7"/>
      <c r="F27" s="6" t="s">
        <v>7</v>
      </c>
      <c r="G27" s="2"/>
    </row>
    <row r="28" spans="1:7" ht="12.75">
      <c r="A28" s="8" t="s">
        <v>4</v>
      </c>
      <c r="B28" s="9"/>
      <c r="C28" s="9"/>
      <c r="D28" s="9"/>
      <c r="E28" s="9"/>
      <c r="F28" s="8" t="s">
        <v>4</v>
      </c>
      <c r="G28" s="2"/>
    </row>
    <row r="29" spans="1:7" ht="12.75">
      <c r="A29" s="6" t="s">
        <v>8</v>
      </c>
      <c r="B29" s="7"/>
      <c r="C29" s="7"/>
      <c r="D29" s="7"/>
      <c r="E29" s="7"/>
      <c r="F29" s="6" t="s">
        <v>8</v>
      </c>
      <c r="G29" s="2"/>
    </row>
    <row r="30" spans="1:7" ht="12.75">
      <c r="A30" s="8" t="s">
        <v>10</v>
      </c>
      <c r="B30" s="9"/>
      <c r="C30" s="9"/>
      <c r="D30" s="9"/>
      <c r="E30" s="9"/>
      <c r="F30" s="8" t="s">
        <v>10</v>
      </c>
      <c r="G30" s="2"/>
    </row>
    <row r="31" spans="1:7" ht="12.75">
      <c r="A31" s="6"/>
      <c r="B31" s="7"/>
      <c r="C31" s="7"/>
      <c r="D31" s="7"/>
      <c r="E31" s="7"/>
      <c r="F31" s="6"/>
      <c r="G31" s="2"/>
    </row>
    <row r="32" spans="1:7" ht="12.75">
      <c r="A32" s="8" t="s">
        <v>39</v>
      </c>
      <c r="B32" s="9"/>
      <c r="C32" s="9"/>
      <c r="D32" s="9"/>
      <c r="E32" s="9"/>
      <c r="F32" s="8" t="s">
        <v>39</v>
      </c>
      <c r="G32" s="2"/>
    </row>
    <row r="33" spans="1:7" ht="12.75">
      <c r="A33" s="8"/>
      <c r="B33" s="9"/>
      <c r="C33" s="9"/>
      <c r="D33" s="9"/>
      <c r="E33" s="9"/>
      <c r="F33" s="2"/>
      <c r="G33" s="2"/>
    </row>
    <row r="34" spans="1:7" ht="12.75">
      <c r="A34" s="23" t="s">
        <v>40</v>
      </c>
      <c r="B34" s="24"/>
      <c r="C34" s="24"/>
      <c r="D34" s="24"/>
      <c r="E34" s="24"/>
      <c r="F34" s="24"/>
      <c r="G34" s="24"/>
    </row>
  </sheetData>
  <sheetProtection/>
  <mergeCells count="2">
    <mergeCell ref="A3:F3"/>
    <mergeCell ref="A4:F4"/>
  </mergeCells>
  <hyperlinks>
    <hyperlink ref="A1" r:id="rId1" display="http://www.sourceoecd.org/978926404938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2009-11-26T15:43:33Z</dcterms:created>
  <dcterms:modified xsi:type="dcterms:W3CDTF">2009-11-26T15:43:34Z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