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65431" windowWidth="15480" windowHeight="10290" activeTab="0"/>
  </bookViews>
  <sheets>
    <sheet name="4.13 Eng" sheetId="1" r:id="rId1"/>
    <sheet name="indicator" sheetId="2" state="hidden" r:id="rId2"/>
    <sheet name="Sheet3" sheetId="3" state="hidden" r:id="rId3"/>
    <sheet name="Sheet4" sheetId="4" state="hidden" r:id="rId4"/>
    <sheet name="Sheet5" sheetId="5" state="hidden" r:id="rId5"/>
    <sheet name="4.13 Fr" sheetId="6" r:id="rId6"/>
  </sheets>
  <definedNames>
    <definedName name="_xlnm.Print_Area" localSheetId="0">'4.13 Eng'!$A$7:$N$35</definedName>
    <definedName name="_xlnm.Print_Area" localSheetId="5">'4.13 Fr'!$A$7:$N$34</definedName>
  </definedNames>
  <calcPr fullCalcOnLoad="1"/>
</workbook>
</file>

<file path=xl/sharedStrings.xml><?xml version="1.0" encoding="utf-8"?>
<sst xmlns="http://schemas.openxmlformats.org/spreadsheetml/2006/main" count="364" uniqueCount="123">
  <si>
    <t>Australia</t>
  </si>
  <si>
    <t>Austria</t>
  </si>
  <si>
    <t>Belgium</t>
  </si>
  <si>
    <t>Canada</t>
  </si>
  <si>
    <t>Czech Republic</t>
  </si>
  <si>
    <t>Denmark</t>
  </si>
  <si>
    <t>Finland</t>
  </si>
  <si>
    <t>France</t>
  </si>
  <si>
    <t>Germany</t>
  </si>
  <si>
    <t>Greece</t>
  </si>
  <si>
    <t>Hungary</t>
  </si>
  <si>
    <t>Iceland</t>
  </si>
  <si>
    <t>Ireland</t>
  </si>
  <si>
    <t>Italy</t>
  </si>
  <si>
    <t>Japan</t>
  </si>
  <si>
    <t>Korea</t>
  </si>
  <si>
    <t>Luxembourg</t>
  </si>
  <si>
    <t>Mexico</t>
  </si>
  <si>
    <t>Netherlands</t>
  </si>
  <si>
    <t>New Zealand</t>
  </si>
  <si>
    <t>Norway</t>
  </si>
  <si>
    <t>Poland</t>
  </si>
  <si>
    <t>Portugal</t>
  </si>
  <si>
    <t>Slovak Republic</t>
  </si>
  <si>
    <t>Spain</t>
  </si>
  <si>
    <t>Sweden</t>
  </si>
  <si>
    <t>Switzerland</t>
  </si>
  <si>
    <t>Turkey</t>
  </si>
  <si>
    <t>United Kingdom</t>
  </si>
  <si>
    <t>United States</t>
  </si>
  <si>
    <t>OECD</t>
  </si>
  <si>
    <t>Indicator</t>
  </si>
  <si>
    <t>Ranks</t>
  </si>
  <si>
    <t>Men</t>
  </si>
  <si>
    <t>country</t>
  </si>
  <si>
    <t>Women</t>
  </si>
  <si>
    <t>SD</t>
  </si>
  <si>
    <t>CoV</t>
  </si>
  <si>
    <t>EU15</t>
  </si>
  <si>
    <t>Nordic</t>
  </si>
  <si>
    <t>Anglophone</t>
  </si>
  <si>
    <t>S Europe</t>
  </si>
  <si>
    <t>Individual earnings, multiple of mean</t>
  </si>
  <si>
    <t>Gross pension wealth</t>
  </si>
  <si>
    <t>WL</t>
  </si>
  <si>
    <t>ML</t>
  </si>
  <si>
    <t>MA</t>
  </si>
  <si>
    <t>WA</t>
  </si>
  <si>
    <t>Gross pension wealth by earnings</t>
  </si>
  <si>
    <t>Argentina</t>
  </si>
  <si>
    <t>Brazil</t>
  </si>
  <si>
    <t>Chile</t>
  </si>
  <si>
    <t>China</t>
  </si>
  <si>
    <t>Estonia</t>
  </si>
  <si>
    <t>India</t>
  </si>
  <si>
    <t>Indonesia</t>
  </si>
  <si>
    <t>Israel</t>
  </si>
  <si>
    <t>Saudi Arabia</t>
  </si>
  <si>
    <t>Slovenia</t>
  </si>
  <si>
    <t>South Africa</t>
  </si>
  <si>
    <t>Source: OECD pension models.</t>
  </si>
  <si>
    <t>Russian Federation</t>
  </si>
  <si>
    <t>Other major economies</t>
  </si>
  <si>
    <t>OECD34</t>
  </si>
  <si>
    <t>OECD members</t>
  </si>
  <si>
    <t>EU27</t>
  </si>
  <si>
    <t>4.13. Gross pension wealth by earnings</t>
  </si>
  <si>
    <t>OECD (2013), Pensions at a Glance 2013: Retirement-Income Systems in OECD and G20 Countries</t>
  </si>
  <si>
    <t>www.oecd.org/pensions/pensionsataglance.htm</t>
  </si>
  <si>
    <t>4.13. Patrimoine retraite brut en fonction du salaire</t>
  </si>
  <si>
    <t>En multiple du salaire individuel moyen</t>
  </si>
  <si>
    <t>Hommes</t>
  </si>
  <si>
    <t>Femmes</t>
  </si>
  <si>
    <t>Pays de l'OCDE</t>
  </si>
  <si>
    <t>Pays de l’OCDE (suite)</t>
  </si>
  <si>
    <t>Australie</t>
  </si>
  <si>
    <t>Autriche</t>
  </si>
  <si>
    <t>Belgique</t>
  </si>
  <si>
    <t>Chili</t>
  </si>
  <si>
    <t>Rép. tchèque</t>
  </si>
  <si>
    <t>Danemark</t>
  </si>
  <si>
    <t>Estonie</t>
  </si>
  <si>
    <t>Finlande</t>
  </si>
  <si>
    <t>Allemagne</t>
  </si>
  <si>
    <t>Grèce</t>
  </si>
  <si>
    <t>Hongrie</t>
  </si>
  <si>
    <t>Islande</t>
  </si>
  <si>
    <t>Irlande</t>
  </si>
  <si>
    <t>Israël</t>
  </si>
  <si>
    <t>Italie</t>
  </si>
  <si>
    <t>Japon</t>
  </si>
  <si>
    <t>Corée</t>
  </si>
  <si>
    <t>Mexique</t>
  </si>
  <si>
    <t>Pays-Bas</t>
  </si>
  <si>
    <t>Nlle-Zélande</t>
  </si>
  <si>
    <t>Norvège</t>
  </si>
  <si>
    <t>Pologne</t>
  </si>
  <si>
    <t>Rép. slovaque</t>
  </si>
  <si>
    <t>Slovénie</t>
  </si>
  <si>
    <t>Espagne</t>
  </si>
  <si>
    <t>Suède</t>
  </si>
  <si>
    <t>Suisse</t>
  </si>
  <si>
    <t>Turquie</t>
  </si>
  <si>
    <t>Royaume-Uni</t>
  </si>
  <si>
    <t>Etats-Unis</t>
  </si>
  <si>
    <t>OCDE34</t>
  </si>
  <si>
    <t>Autres grandes économies</t>
  </si>
  <si>
    <t>Argentine</t>
  </si>
  <si>
    <t>Brésil</t>
  </si>
  <si>
    <t>Chine</t>
  </si>
  <si>
    <t>Inde</t>
  </si>
  <si>
    <t>Indonésie</t>
  </si>
  <si>
    <t>Fédération de Russie</t>
  </si>
  <si>
    <t>Arabie Saoudite</t>
  </si>
  <si>
    <t>Afrique du Sud</t>
  </si>
  <si>
    <t>UE27</t>
  </si>
  <si>
    <t>Source : Modèles de retraite de l’OCDE.</t>
  </si>
  <si>
    <t>OCDE Panorama des Pensions 2013 : Les systèmes de retraite dans les pays de l’OCDE et du G20</t>
  </si>
  <si>
    <t>www.oecd.org/fr/retraites/panoramadespensions.htm</t>
  </si>
  <si>
    <t>Pensions at a Glance 2013 - © OECD 2013</t>
  </si>
  <si>
    <t>CHAPTER 4 PENSION ENTITLEMENTS "4.13. Gross pension wealth by earnings"</t>
  </si>
  <si>
    <t>Version 1 - Last updated: 16-Oct-2013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</si>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</sst>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0.0"/>
    <numFmt numFmtId="187" formatCode="0.00000"/>
    <numFmt numFmtId="188" formatCode="0.0000"/>
    <numFmt numFmtId="189" formatCode="0.000"/>
    <numFmt numFmtId="190" formatCode="#,##0\ &quot;F&quot;;\-#,##0\ &quot;F&quot;"/>
    <numFmt numFmtId="191" formatCode="#,##0\ &quot;F&quot;;[Red]\-#,##0\ &quot;F&quot;"/>
    <numFmt numFmtId="192" formatCode="#,##0.00\ &quot;F&quot;;\-#,##0.00\ &quot;F&quot;"/>
    <numFmt numFmtId="193" formatCode="#,##0.00\ &quot;F&quot;;[Red]\-#,##0.00\ &quot;F&quot;"/>
    <numFmt numFmtId="194" formatCode="_-* #,##0\ &quot;F&quot;_-;\-* #,##0\ &quot;F&quot;_-;_-* &quot;-&quot;\ &quot;F&quot;_-;_-@_-"/>
    <numFmt numFmtId="195" formatCode="_-* #,##0\ _F_-;\-* #,##0\ _F_-;_-* &quot;-&quot;\ _F_-;_-@_-"/>
    <numFmt numFmtId="196" formatCode="_-* #,##0.00\ &quot;F&quot;_-;\-* #,##0.00\ &quot;F&quot;_-;_-* &quot;-&quot;??\ &quot;F&quot;_-;_-@_-"/>
    <numFmt numFmtId="197" formatCode="_-* #,##0.00\ _F_-;\-* #,##0.00\ _F_-;_-* &quot;-&quot;??\ _F_-;_-@_-"/>
    <numFmt numFmtId="198" formatCode="0.0%"/>
    <numFmt numFmtId="199" formatCode="0.0;[Red]0.0"/>
    <numFmt numFmtId="200" formatCode="&quot;Yes&quot;;&quot;Yes&quot;;&quot;No&quot;"/>
    <numFmt numFmtId="201" formatCode="&quot;True&quot;;&quot;True&quot;;&quot;False&quot;"/>
    <numFmt numFmtId="202" formatCode="&quot;On&quot;;&quot;On&quot;;&quot;Off&quot;"/>
    <numFmt numFmtId="203" formatCode="[$€-2]\ #,##0.00_);[Red]\([$€-2]\ #,##0.00\)"/>
    <numFmt numFmtId="204" formatCode="0.0000000"/>
    <numFmt numFmtId="205" formatCode="0.000000"/>
    <numFmt numFmtId="206" formatCode="0.00000000"/>
  </numFmts>
  <fonts count="57">
    <font>
      <sz val="10"/>
      <name val="Arial Narrow"/>
      <family val="0"/>
    </font>
    <font>
      <sz val="8"/>
      <name val="Arial Narrow"/>
      <family val="2"/>
    </font>
    <font>
      <u val="single"/>
      <sz val="10"/>
      <color indexed="12"/>
      <name val="Arial Narrow"/>
      <family val="2"/>
    </font>
    <font>
      <u val="single"/>
      <sz val="10"/>
      <color indexed="36"/>
      <name val="Arial Narrow"/>
      <family val="2"/>
    </font>
    <font>
      <sz val="10"/>
      <name val="Times New Roman"/>
      <family val="1"/>
    </font>
    <font>
      <b/>
      <sz val="10"/>
      <name val="Arial"/>
      <family val="2"/>
    </font>
    <font>
      <b/>
      <sz val="10"/>
      <name val="Arial Narrow"/>
      <family val="2"/>
    </font>
    <font>
      <b/>
      <i/>
      <sz val="10"/>
      <name val="Arial Narrow"/>
      <family val="2"/>
    </font>
    <font>
      <i/>
      <sz val="10"/>
      <name val="Arial Narrow"/>
      <family val="2"/>
    </font>
    <font>
      <sz val="9"/>
      <name val="Arial Narrow"/>
      <family val="2"/>
    </font>
    <font>
      <b/>
      <sz val="9"/>
      <name val="Arial Narrow"/>
      <family val="2"/>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Calibri"/>
      <family val="2"/>
    </font>
    <font>
      <b/>
      <i/>
      <sz val="10"/>
      <color indexed="10"/>
      <name val="Arial Narrow"/>
      <family val="2"/>
    </font>
    <font>
      <i/>
      <sz val="10"/>
      <color indexed="10"/>
      <name val="Arial Narrow"/>
      <family val="2"/>
    </font>
    <font>
      <sz val="10"/>
      <name val="Calibri"/>
      <family val="2"/>
    </font>
    <font>
      <u val="single"/>
      <sz val="10"/>
      <color indexed="12"/>
      <name val="Calibri"/>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Calibri"/>
      <family val="2"/>
    </font>
    <font>
      <b/>
      <i/>
      <sz val="10"/>
      <color rgb="FFFF0000"/>
      <name val="Arial Narrow"/>
      <family val="2"/>
    </font>
    <font>
      <i/>
      <sz val="10"/>
      <color rgb="FFFF0000"/>
      <name val="Arial Narrow"/>
      <family val="2"/>
    </font>
    <font>
      <b/>
      <sz val="10"/>
      <color theme="1"/>
      <name val="Calibri"/>
      <family val="2"/>
    </font>
    <font>
      <u val="single"/>
      <sz val="10"/>
      <color theme="1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thin"/>
    </border>
    <border>
      <left>
        <color indexed="63"/>
      </left>
      <right style="thin"/>
      <top style="medium"/>
      <bottom>
        <color indexed="63"/>
      </bottom>
    </border>
    <border>
      <left>
        <color indexed="63"/>
      </left>
      <right style="thin"/>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35"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6">
    <xf numFmtId="0" fontId="0" fillId="0" borderId="0" xfId="0" applyAlignment="1">
      <alignment/>
    </xf>
    <xf numFmtId="186" fontId="0" fillId="0" borderId="0" xfId="0" applyNumberFormat="1" applyAlignment="1">
      <alignment/>
    </xf>
    <xf numFmtId="0" fontId="4" fillId="0" borderId="0" xfId="0" applyFont="1" applyAlignment="1">
      <alignment/>
    </xf>
    <xf numFmtId="0" fontId="4" fillId="0" borderId="0" xfId="0" applyFont="1" applyFill="1" applyAlignment="1">
      <alignment/>
    </xf>
    <xf numFmtId="0" fontId="0" fillId="0" borderId="0" xfId="0" applyAlignment="1">
      <alignment/>
    </xf>
    <xf numFmtId="186" fontId="4" fillId="0" borderId="0" xfId="0" applyNumberFormat="1" applyFont="1" applyFill="1" applyAlignment="1">
      <alignment/>
    </xf>
    <xf numFmtId="0" fontId="6" fillId="0" borderId="0" xfId="0" applyFont="1" applyAlignment="1">
      <alignment/>
    </xf>
    <xf numFmtId="0" fontId="7" fillId="0" borderId="0" xfId="0" applyFont="1" applyAlignment="1">
      <alignment/>
    </xf>
    <xf numFmtId="186" fontId="8" fillId="0" borderId="0" xfId="0" applyNumberFormat="1" applyFont="1" applyAlignment="1">
      <alignment/>
    </xf>
    <xf numFmtId="0" fontId="52" fillId="0" borderId="0" xfId="0" applyFont="1" applyAlignment="1">
      <alignment/>
    </xf>
    <xf numFmtId="186" fontId="52" fillId="0" borderId="0" xfId="0" applyNumberFormat="1" applyFont="1" applyAlignment="1">
      <alignment/>
    </xf>
    <xf numFmtId="186" fontId="9" fillId="0" borderId="10" xfId="0" applyNumberFormat="1" applyFont="1" applyBorder="1" applyAlignment="1">
      <alignment horizontal="justify"/>
    </xf>
    <xf numFmtId="186" fontId="9" fillId="0" borderId="0" xfId="0" applyNumberFormat="1" applyFont="1" applyAlignment="1">
      <alignment horizontal="justify"/>
    </xf>
    <xf numFmtId="186" fontId="9" fillId="0" borderId="11" xfId="0" applyNumberFormat="1" applyFont="1" applyBorder="1" applyAlignment="1">
      <alignment horizontal="right"/>
    </xf>
    <xf numFmtId="2" fontId="4" fillId="0" borderId="0" xfId="0" applyNumberFormat="1" applyFont="1" applyFill="1" applyAlignment="1">
      <alignment/>
    </xf>
    <xf numFmtId="2" fontId="0" fillId="0" borderId="0" xfId="0" applyNumberFormat="1" applyAlignment="1">
      <alignment/>
    </xf>
    <xf numFmtId="2" fontId="4" fillId="33" borderId="0" xfId="0" applyNumberFormat="1" applyFont="1" applyFill="1" applyAlignment="1">
      <alignment/>
    </xf>
    <xf numFmtId="2" fontId="4" fillId="34" borderId="0" xfId="0" applyNumberFormat="1" applyFont="1" applyFill="1" applyAlignment="1">
      <alignment/>
    </xf>
    <xf numFmtId="186" fontId="9" fillId="0" borderId="12" xfId="0" applyNumberFormat="1" applyFont="1" applyBorder="1" applyAlignment="1">
      <alignment horizontal="right"/>
    </xf>
    <xf numFmtId="0" fontId="52" fillId="0" borderId="0" xfId="0" applyFont="1" applyFill="1" applyBorder="1" applyAlignment="1">
      <alignment/>
    </xf>
    <xf numFmtId="0" fontId="0" fillId="34" borderId="0" xfId="0" applyFill="1" applyAlignment="1">
      <alignment/>
    </xf>
    <xf numFmtId="189" fontId="0" fillId="0" borderId="0" xfId="0" applyNumberFormat="1" applyAlignment="1">
      <alignment/>
    </xf>
    <xf numFmtId="186" fontId="0" fillId="34" borderId="0" xfId="0" applyNumberFormat="1" applyFill="1" applyAlignment="1">
      <alignment/>
    </xf>
    <xf numFmtId="0" fontId="7" fillId="0" borderId="0" xfId="0" applyFont="1" applyAlignment="1">
      <alignment horizontal="center"/>
    </xf>
    <xf numFmtId="0" fontId="53" fillId="0" borderId="0" xfId="0" applyFont="1" applyAlignment="1">
      <alignment/>
    </xf>
    <xf numFmtId="0" fontId="54" fillId="0" borderId="0" xfId="0" applyFont="1" applyAlignment="1">
      <alignment/>
    </xf>
    <xf numFmtId="186" fontId="53" fillId="34" borderId="0" xfId="0" applyNumberFormat="1" applyFont="1" applyFill="1" applyAlignment="1">
      <alignment/>
    </xf>
    <xf numFmtId="189" fontId="0" fillId="16" borderId="0" xfId="0" applyNumberFormat="1" applyFill="1" applyAlignment="1">
      <alignment/>
    </xf>
    <xf numFmtId="189" fontId="53" fillId="0" borderId="0" xfId="0" applyNumberFormat="1" applyFont="1" applyAlignment="1">
      <alignment/>
    </xf>
    <xf numFmtId="186" fontId="52" fillId="0" borderId="0" xfId="0" applyNumberFormat="1" applyFont="1" applyBorder="1" applyAlignment="1">
      <alignment/>
    </xf>
    <xf numFmtId="186" fontId="52" fillId="0" borderId="13" xfId="0" applyNumberFormat="1" applyFont="1" applyBorder="1" applyAlignment="1">
      <alignment/>
    </xf>
    <xf numFmtId="186" fontId="52" fillId="0" borderId="14" xfId="0" applyNumberFormat="1" applyFont="1" applyBorder="1" applyAlignment="1">
      <alignment/>
    </xf>
    <xf numFmtId="186" fontId="52" fillId="0" borderId="15" xfId="0" applyNumberFormat="1" applyFont="1" applyBorder="1" applyAlignment="1">
      <alignment/>
    </xf>
    <xf numFmtId="186" fontId="52" fillId="0" borderId="16" xfId="0" applyNumberFormat="1" applyFont="1" applyBorder="1" applyAlignment="1">
      <alignment/>
    </xf>
    <xf numFmtId="2" fontId="52" fillId="0" borderId="0" xfId="0" applyNumberFormat="1" applyFont="1" applyBorder="1" applyAlignment="1">
      <alignment/>
    </xf>
    <xf numFmtId="0" fontId="32" fillId="35" borderId="0" xfId="0" applyFont="1" applyFill="1" applyAlignment="1">
      <alignment/>
    </xf>
    <xf numFmtId="0" fontId="33" fillId="35" borderId="0" xfId="53" applyFont="1" applyFill="1" applyAlignment="1" applyProtection="1">
      <alignment/>
      <protection/>
    </xf>
    <xf numFmtId="186" fontId="10" fillId="36" borderId="0" xfId="0" applyNumberFormat="1" applyFont="1" applyFill="1" applyAlignment="1">
      <alignment horizontal="justify"/>
    </xf>
    <xf numFmtId="186" fontId="52" fillId="36" borderId="0" xfId="0" applyNumberFormat="1" applyFont="1" applyFill="1" applyAlignment="1">
      <alignment/>
    </xf>
    <xf numFmtId="186" fontId="52" fillId="36" borderId="0" xfId="0" applyNumberFormat="1" applyFont="1" applyFill="1" applyBorder="1" applyAlignment="1">
      <alignment/>
    </xf>
    <xf numFmtId="186" fontId="52" fillId="36" borderId="13" xfId="0" applyNumberFormat="1" applyFont="1" applyFill="1" applyBorder="1" applyAlignment="1">
      <alignment/>
    </xf>
    <xf numFmtId="186" fontId="55" fillId="36" borderId="0" xfId="0" applyNumberFormat="1" applyFont="1" applyFill="1" applyAlignment="1">
      <alignment/>
    </xf>
    <xf numFmtId="186" fontId="55" fillId="36" borderId="13" xfId="0" applyNumberFormat="1" applyFont="1" applyFill="1" applyBorder="1" applyAlignment="1">
      <alignment/>
    </xf>
    <xf numFmtId="0" fontId="55" fillId="36" borderId="0" xfId="0" applyFont="1" applyFill="1" applyAlignment="1">
      <alignment/>
    </xf>
    <xf numFmtId="0" fontId="52" fillId="36" borderId="0" xfId="0" applyFont="1" applyFill="1" applyAlignment="1">
      <alignment/>
    </xf>
    <xf numFmtId="0" fontId="52" fillId="36" borderId="13" xfId="0" applyFont="1" applyFill="1" applyBorder="1" applyAlignment="1">
      <alignment/>
    </xf>
    <xf numFmtId="0" fontId="32" fillId="36" borderId="0" xfId="0" applyFont="1" applyFill="1" applyBorder="1" applyAlignment="1">
      <alignment/>
    </xf>
    <xf numFmtId="186" fontId="32" fillId="36" borderId="0" xfId="0" applyNumberFormat="1" applyFont="1" applyFill="1" applyBorder="1" applyAlignment="1">
      <alignment/>
    </xf>
    <xf numFmtId="186" fontId="32" fillId="36" borderId="13" xfId="0" applyNumberFormat="1" applyFont="1" applyFill="1" applyBorder="1" applyAlignment="1">
      <alignment/>
    </xf>
    <xf numFmtId="0" fontId="0" fillId="35" borderId="0" xfId="0" applyFill="1" applyAlignment="1">
      <alignment/>
    </xf>
    <xf numFmtId="186" fontId="9" fillId="35" borderId="10" xfId="0" applyNumberFormat="1" applyFont="1" applyFill="1" applyBorder="1" applyAlignment="1">
      <alignment horizontal="justify"/>
    </xf>
    <xf numFmtId="186" fontId="9" fillId="35" borderId="0" xfId="0" applyNumberFormat="1" applyFont="1" applyFill="1" applyAlignment="1">
      <alignment horizontal="justify"/>
    </xf>
    <xf numFmtId="186" fontId="9" fillId="35" borderId="11" xfId="0" applyNumberFormat="1" applyFont="1" applyFill="1" applyBorder="1" applyAlignment="1">
      <alignment horizontal="right"/>
    </xf>
    <xf numFmtId="186" fontId="9" fillId="35" borderId="12" xfId="0" applyNumberFormat="1" applyFont="1" applyFill="1" applyBorder="1" applyAlignment="1">
      <alignment horizontal="right"/>
    </xf>
    <xf numFmtId="186" fontId="52" fillId="35" borderId="0" xfId="0" applyNumberFormat="1" applyFont="1" applyFill="1" applyAlignment="1">
      <alignment/>
    </xf>
    <xf numFmtId="186" fontId="52" fillId="35" borderId="0" xfId="0" applyNumberFormat="1" applyFont="1" applyFill="1" applyBorder="1" applyAlignment="1">
      <alignment/>
    </xf>
    <xf numFmtId="186" fontId="52" fillId="35" borderId="13" xfId="0" applyNumberFormat="1" applyFont="1" applyFill="1" applyBorder="1" applyAlignment="1">
      <alignment/>
    </xf>
    <xf numFmtId="186" fontId="52" fillId="35" borderId="14" xfId="0" applyNumberFormat="1" applyFont="1" applyFill="1" applyBorder="1" applyAlignment="1">
      <alignment/>
    </xf>
    <xf numFmtId="186" fontId="52" fillId="35" borderId="15" xfId="0" applyNumberFormat="1" applyFont="1" applyFill="1" applyBorder="1" applyAlignment="1">
      <alignment/>
    </xf>
    <xf numFmtId="186" fontId="52" fillId="35" borderId="16" xfId="0" applyNumberFormat="1" applyFont="1" applyFill="1" applyBorder="1" applyAlignment="1">
      <alignment/>
    </xf>
    <xf numFmtId="0" fontId="32" fillId="35" borderId="0" xfId="0" applyFont="1" applyFill="1" applyBorder="1" applyAlignment="1">
      <alignment/>
    </xf>
    <xf numFmtId="0" fontId="52" fillId="35" borderId="0" xfId="0" applyFont="1" applyFill="1" applyAlignment="1">
      <alignment/>
    </xf>
    <xf numFmtId="0" fontId="56" fillId="35" borderId="0" xfId="53" applyFont="1" applyFill="1" applyAlignment="1" applyProtection="1">
      <alignment/>
      <protection/>
    </xf>
    <xf numFmtId="0" fontId="11" fillId="0" borderId="0" xfId="0" applyFont="1" applyAlignment="1">
      <alignment/>
    </xf>
    <xf numFmtId="0" fontId="2" fillId="0" borderId="0" xfId="53" applyAlignment="1" applyProtection="1">
      <alignment/>
      <protection/>
    </xf>
    <xf numFmtId="0" fontId="11" fillId="35" borderId="0" xfId="0" applyFont="1" applyFill="1" applyAlignment="1">
      <alignment/>
    </xf>
    <xf numFmtId="0" fontId="2" fillId="35" borderId="0" xfId="53" applyFill="1" applyAlignment="1" applyProtection="1">
      <alignment/>
      <protection/>
    </xf>
    <xf numFmtId="0" fontId="5" fillId="0" borderId="0" xfId="0" applyFont="1" applyAlignment="1">
      <alignment horizontal="center" wrapText="1"/>
    </xf>
    <xf numFmtId="0" fontId="5" fillId="0" borderId="11" xfId="0" applyFont="1" applyBorder="1" applyAlignment="1">
      <alignment horizontal="center" wrapText="1"/>
    </xf>
    <xf numFmtId="186" fontId="9" fillId="0" borderId="17" xfId="0" applyNumberFormat="1" applyFont="1" applyBorder="1" applyAlignment="1">
      <alignment horizontal="center"/>
    </xf>
    <xf numFmtId="186" fontId="9" fillId="36" borderId="10" xfId="0" applyNumberFormat="1" applyFont="1" applyFill="1" applyBorder="1" applyAlignment="1">
      <alignment horizontal="center" wrapText="1"/>
    </xf>
    <xf numFmtId="186" fontId="9" fillId="36" borderId="18" xfId="0" applyNumberFormat="1" applyFont="1" applyFill="1" applyBorder="1" applyAlignment="1">
      <alignment horizontal="center" wrapText="1"/>
    </xf>
    <xf numFmtId="186" fontId="9" fillId="0" borderId="19" xfId="0" applyNumberFormat="1" applyFont="1" applyBorder="1" applyAlignment="1">
      <alignment horizontal="center"/>
    </xf>
    <xf numFmtId="0" fontId="5" fillId="35" borderId="0" xfId="0" applyFont="1" applyFill="1" applyAlignment="1">
      <alignment horizontal="center"/>
    </xf>
    <xf numFmtId="186" fontId="9" fillId="35" borderId="17" xfId="0" applyNumberFormat="1" applyFont="1" applyFill="1" applyBorder="1" applyAlignment="1">
      <alignment horizontal="center"/>
    </xf>
    <xf numFmtId="186" fontId="9" fillId="35" borderId="19" xfId="0" applyNumberFormat="1"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2"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org/pensions/pensionsataglance.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ecd.org/fr/retraites/panoramadespensions.htm" TargetMode="External" /><Relationship Id="rId2" Type="http://schemas.openxmlformats.org/officeDocument/2006/relationships/hyperlink" Target="http://dx.doi.org/10.1787/pension_glance-2013-en" TargetMode="Externa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21"/>
  <sheetViews>
    <sheetView showGridLines="0" tabSelected="1" zoomScalePageLayoutView="0" workbookViewId="0" topLeftCell="A1">
      <selection activeCell="A7" sqref="A7:N7"/>
    </sheetView>
  </sheetViews>
  <sheetFormatPr defaultColWidth="9.33203125" defaultRowHeight="12.75"/>
  <cols>
    <col min="1" max="1" width="17" style="0" customWidth="1"/>
    <col min="2" max="7" width="9.83203125" style="0" customWidth="1"/>
    <col min="8" max="8" width="17.33203125" style="0" customWidth="1"/>
    <col min="9" max="14" width="9.83203125" style="0" customWidth="1"/>
  </cols>
  <sheetData>
    <row r="1" s="63" customFormat="1" ht="12.75">
      <c r="A1" s="64" t="s">
        <v>119</v>
      </c>
    </row>
    <row r="2" spans="1:2" s="63" customFormat="1" ht="12.75">
      <c r="A2" s="63" t="s">
        <v>120</v>
      </c>
      <c r="B2" s="63" t="s">
        <v>66</v>
      </c>
    </row>
    <row r="3" s="63" customFormat="1" ht="12.75">
      <c r="A3" s="63" t="s">
        <v>121</v>
      </c>
    </row>
    <row r="4" s="63" customFormat="1" ht="12.75">
      <c r="A4" s="63" t="s">
        <v>122</v>
      </c>
    </row>
    <row r="5" s="63" customFormat="1" ht="12.75"/>
    <row r="6" ht="12.75">
      <c r="A6" s="4"/>
    </row>
    <row r="7" spans="1:14" ht="12.75">
      <c r="A7" s="67" t="s">
        <v>66</v>
      </c>
      <c r="B7" s="67"/>
      <c r="C7" s="67"/>
      <c r="D7" s="67"/>
      <c r="E7" s="67"/>
      <c r="F7" s="67"/>
      <c r="G7" s="67"/>
      <c r="H7" s="67"/>
      <c r="I7" s="67"/>
      <c r="J7" s="67"/>
      <c r="K7" s="67"/>
      <c r="L7" s="67"/>
      <c r="M7" s="67"/>
      <c r="N7" s="67"/>
    </row>
    <row r="8" spans="1:14" ht="13.5" customHeight="1" thickBot="1">
      <c r="A8" s="68"/>
      <c r="B8" s="68"/>
      <c r="C8" s="68"/>
      <c r="D8" s="68"/>
      <c r="E8" s="68"/>
      <c r="F8" s="68"/>
      <c r="G8" s="68"/>
      <c r="H8" s="68"/>
      <c r="I8" s="68"/>
      <c r="J8" s="68"/>
      <c r="K8" s="68"/>
      <c r="L8" s="68"/>
      <c r="M8" s="68"/>
      <c r="N8" s="68"/>
    </row>
    <row r="9" spans="1:14" ht="18.75" customHeight="1">
      <c r="A9" s="11"/>
      <c r="B9" s="69" t="s">
        <v>42</v>
      </c>
      <c r="C9" s="69"/>
      <c r="D9" s="69"/>
      <c r="E9" s="69"/>
      <c r="F9" s="69"/>
      <c r="G9" s="72"/>
      <c r="H9" s="11"/>
      <c r="I9" s="69" t="s">
        <v>42</v>
      </c>
      <c r="J9" s="69"/>
      <c r="K9" s="69"/>
      <c r="L9" s="69"/>
      <c r="M9" s="69"/>
      <c r="N9" s="69"/>
    </row>
    <row r="10" spans="1:14" ht="15" customHeight="1" thickBot="1">
      <c r="A10" s="12"/>
      <c r="B10" s="13">
        <v>0.5</v>
      </c>
      <c r="C10" s="13">
        <v>1</v>
      </c>
      <c r="D10" s="18">
        <v>1.5</v>
      </c>
      <c r="E10" s="13">
        <v>0.5</v>
      </c>
      <c r="F10" s="13">
        <v>1</v>
      </c>
      <c r="G10" s="18">
        <v>1.5</v>
      </c>
      <c r="H10" s="12"/>
      <c r="I10" s="13">
        <v>0.5</v>
      </c>
      <c r="J10" s="13">
        <v>1</v>
      </c>
      <c r="K10" s="18">
        <v>1.5</v>
      </c>
      <c r="L10" s="13">
        <v>0.5</v>
      </c>
      <c r="M10" s="13">
        <v>1</v>
      </c>
      <c r="N10" s="13">
        <v>1.5</v>
      </c>
    </row>
    <row r="11" spans="1:14" ht="13.5">
      <c r="A11" s="37" t="s">
        <v>64</v>
      </c>
      <c r="B11" s="70" t="s">
        <v>33</v>
      </c>
      <c r="C11" s="70"/>
      <c r="D11" s="71"/>
      <c r="E11" s="70" t="s">
        <v>35</v>
      </c>
      <c r="F11" s="70"/>
      <c r="G11" s="71"/>
      <c r="H11" s="37"/>
      <c r="I11" s="70" t="s">
        <v>33</v>
      </c>
      <c r="J11" s="70"/>
      <c r="K11" s="71"/>
      <c r="L11" s="70" t="s">
        <v>35</v>
      </c>
      <c r="M11" s="70"/>
      <c r="N11" s="70"/>
    </row>
    <row r="12" spans="1:14" ht="12.75">
      <c r="A12" s="10" t="s">
        <v>0</v>
      </c>
      <c r="B12" s="29">
        <v>17.3</v>
      </c>
      <c r="C12" s="29">
        <v>9.3</v>
      </c>
      <c r="D12" s="30">
        <v>6.6</v>
      </c>
      <c r="E12" s="29">
        <v>19</v>
      </c>
      <c r="F12" s="29">
        <v>9.7</v>
      </c>
      <c r="G12" s="30">
        <v>6.6</v>
      </c>
      <c r="H12" s="10" t="s">
        <v>20</v>
      </c>
      <c r="I12" s="10">
        <v>12.2</v>
      </c>
      <c r="J12" s="10">
        <v>10</v>
      </c>
      <c r="K12" s="30">
        <v>7.9</v>
      </c>
      <c r="L12" s="10">
        <v>14.1</v>
      </c>
      <c r="M12" s="10">
        <v>11.6</v>
      </c>
      <c r="N12" s="10">
        <v>9.1</v>
      </c>
    </row>
    <row r="13" spans="1:14" ht="12.75">
      <c r="A13" s="38" t="s">
        <v>1</v>
      </c>
      <c r="B13" s="39">
        <v>10.5</v>
      </c>
      <c r="C13" s="39">
        <v>10.5</v>
      </c>
      <c r="D13" s="40">
        <v>10.1</v>
      </c>
      <c r="E13" s="39">
        <v>11.6</v>
      </c>
      <c r="F13" s="39">
        <v>11.6</v>
      </c>
      <c r="G13" s="40">
        <v>11.2</v>
      </c>
      <c r="H13" s="38" t="s">
        <v>21</v>
      </c>
      <c r="I13" s="38">
        <v>7.1</v>
      </c>
      <c r="J13" s="38">
        <v>7</v>
      </c>
      <c r="K13" s="40">
        <v>7</v>
      </c>
      <c r="L13" s="38">
        <v>8.4</v>
      </c>
      <c r="M13" s="38">
        <v>8.3</v>
      </c>
      <c r="N13" s="38">
        <v>8.3</v>
      </c>
    </row>
    <row r="14" spans="1:14" ht="12.75">
      <c r="A14" s="10" t="s">
        <v>2</v>
      </c>
      <c r="B14" s="29">
        <v>9.9</v>
      </c>
      <c r="C14" s="29">
        <v>7</v>
      </c>
      <c r="D14" s="30">
        <v>5.1</v>
      </c>
      <c r="E14" s="29">
        <v>11.3</v>
      </c>
      <c r="F14" s="29">
        <v>7.9</v>
      </c>
      <c r="G14" s="30">
        <v>5.8</v>
      </c>
      <c r="H14" s="10" t="s">
        <v>22</v>
      </c>
      <c r="I14" s="10">
        <v>9.7</v>
      </c>
      <c r="J14" s="10">
        <v>7.6</v>
      </c>
      <c r="K14" s="30">
        <v>8.1</v>
      </c>
      <c r="L14" s="10">
        <v>11.2</v>
      </c>
      <c r="M14" s="10">
        <v>8.8</v>
      </c>
      <c r="N14" s="10">
        <v>9.1</v>
      </c>
    </row>
    <row r="15" spans="1:14" ht="12.75">
      <c r="A15" s="38" t="s">
        <v>3</v>
      </c>
      <c r="B15" s="39">
        <v>12.9</v>
      </c>
      <c r="C15" s="39">
        <v>7.3</v>
      </c>
      <c r="D15" s="40">
        <v>4.9</v>
      </c>
      <c r="E15" s="39">
        <v>14.6</v>
      </c>
      <c r="F15" s="39">
        <v>8.3</v>
      </c>
      <c r="G15" s="40">
        <v>5.5</v>
      </c>
      <c r="H15" s="38" t="s">
        <v>23</v>
      </c>
      <c r="I15" s="38">
        <v>9.9</v>
      </c>
      <c r="J15" s="38">
        <v>8.8</v>
      </c>
      <c r="K15" s="40">
        <v>8.5</v>
      </c>
      <c r="L15" s="38">
        <v>11.7</v>
      </c>
      <c r="M15" s="38">
        <v>10.4</v>
      </c>
      <c r="N15" s="38">
        <v>10</v>
      </c>
    </row>
    <row r="16" spans="1:14" ht="12.75">
      <c r="A16" s="10" t="s">
        <v>51</v>
      </c>
      <c r="B16" s="29">
        <v>9.8</v>
      </c>
      <c r="C16" s="29">
        <v>7.2</v>
      </c>
      <c r="D16" s="30">
        <v>6.4</v>
      </c>
      <c r="E16" s="29">
        <v>10.7</v>
      </c>
      <c r="F16" s="29">
        <v>7.3</v>
      </c>
      <c r="G16" s="30">
        <v>6.2</v>
      </c>
      <c r="H16" s="10" t="s">
        <v>58</v>
      </c>
      <c r="I16" s="10">
        <v>13.5</v>
      </c>
      <c r="J16" s="10">
        <v>8.5</v>
      </c>
      <c r="K16" s="30">
        <v>8</v>
      </c>
      <c r="L16" s="10">
        <v>17.3</v>
      </c>
      <c r="M16" s="10">
        <v>10.9</v>
      </c>
      <c r="N16" s="10">
        <v>10.2</v>
      </c>
    </row>
    <row r="17" spans="1:14" ht="12.75">
      <c r="A17" s="38" t="s">
        <v>4</v>
      </c>
      <c r="B17" s="39">
        <v>12.1</v>
      </c>
      <c r="C17" s="39">
        <v>7.4</v>
      </c>
      <c r="D17" s="40">
        <v>5.8</v>
      </c>
      <c r="E17" s="39">
        <v>14.1</v>
      </c>
      <c r="F17" s="39">
        <v>8.6</v>
      </c>
      <c r="G17" s="40">
        <v>6.8</v>
      </c>
      <c r="H17" s="38" t="s">
        <v>24</v>
      </c>
      <c r="I17" s="38">
        <v>12.9</v>
      </c>
      <c r="J17" s="38">
        <v>12.9</v>
      </c>
      <c r="K17" s="40">
        <v>12.9</v>
      </c>
      <c r="L17" s="38">
        <v>15</v>
      </c>
      <c r="M17" s="38">
        <v>15</v>
      </c>
      <c r="N17" s="38">
        <v>15</v>
      </c>
    </row>
    <row r="18" spans="1:14" ht="12.75">
      <c r="A18" s="10" t="s">
        <v>5</v>
      </c>
      <c r="B18" s="34">
        <v>20.5</v>
      </c>
      <c r="C18" s="29">
        <v>13</v>
      </c>
      <c r="D18" s="30">
        <v>10.4</v>
      </c>
      <c r="E18" s="29">
        <v>23</v>
      </c>
      <c r="F18" s="29">
        <v>14.5</v>
      </c>
      <c r="G18" s="30">
        <v>11.6</v>
      </c>
      <c r="H18" s="10" t="s">
        <v>25</v>
      </c>
      <c r="I18" s="10">
        <v>12.4</v>
      </c>
      <c r="J18" s="10">
        <v>9.9</v>
      </c>
      <c r="K18" s="30">
        <v>12</v>
      </c>
      <c r="L18" s="10">
        <v>14</v>
      </c>
      <c r="M18" s="10">
        <v>11.1</v>
      </c>
      <c r="N18" s="10">
        <v>13.4</v>
      </c>
    </row>
    <row r="19" spans="1:14" ht="12.75">
      <c r="A19" s="38" t="s">
        <v>53</v>
      </c>
      <c r="B19" s="39">
        <v>10.1</v>
      </c>
      <c r="C19" s="39">
        <v>8</v>
      </c>
      <c r="D19" s="40">
        <v>7.2</v>
      </c>
      <c r="E19" s="39">
        <v>12.8</v>
      </c>
      <c r="F19" s="39">
        <v>10</v>
      </c>
      <c r="G19" s="40">
        <v>9.1</v>
      </c>
      <c r="H19" s="38" t="s">
        <v>26</v>
      </c>
      <c r="I19" s="38">
        <v>12.4</v>
      </c>
      <c r="J19" s="38">
        <v>10.5</v>
      </c>
      <c r="K19" s="40">
        <v>7</v>
      </c>
      <c r="L19" s="38">
        <v>14.6</v>
      </c>
      <c r="M19" s="38">
        <v>12.1</v>
      </c>
      <c r="N19" s="38">
        <v>8.1</v>
      </c>
    </row>
    <row r="20" spans="1:14" ht="12.75">
      <c r="A20" s="10" t="s">
        <v>6</v>
      </c>
      <c r="B20" s="29">
        <v>11.1</v>
      </c>
      <c r="C20" s="29">
        <v>9.5</v>
      </c>
      <c r="D20" s="30">
        <v>9.5</v>
      </c>
      <c r="E20" s="29">
        <v>13.1</v>
      </c>
      <c r="F20" s="29">
        <v>11.2</v>
      </c>
      <c r="G20" s="30">
        <v>11.2</v>
      </c>
      <c r="H20" s="10" t="s">
        <v>27</v>
      </c>
      <c r="I20" s="10">
        <v>11.6</v>
      </c>
      <c r="J20" s="10">
        <v>10.2</v>
      </c>
      <c r="K20" s="30">
        <v>10.2</v>
      </c>
      <c r="L20" s="10">
        <v>13.4</v>
      </c>
      <c r="M20" s="10">
        <v>11.8</v>
      </c>
      <c r="N20" s="10">
        <v>11.8</v>
      </c>
    </row>
    <row r="21" spans="1:14" ht="12.75">
      <c r="A21" s="38" t="s">
        <v>7</v>
      </c>
      <c r="B21" s="39">
        <v>10.5</v>
      </c>
      <c r="C21" s="39">
        <v>9.5</v>
      </c>
      <c r="D21" s="40">
        <v>7.7</v>
      </c>
      <c r="E21" s="39">
        <v>12.5</v>
      </c>
      <c r="F21" s="39">
        <v>11.4</v>
      </c>
      <c r="G21" s="40">
        <v>9.2</v>
      </c>
      <c r="H21" s="38" t="s">
        <v>28</v>
      </c>
      <c r="I21" s="38">
        <v>8.7</v>
      </c>
      <c r="J21" s="38">
        <v>5.1</v>
      </c>
      <c r="K21" s="40">
        <v>3.5</v>
      </c>
      <c r="L21" s="38">
        <v>9.5</v>
      </c>
      <c r="M21" s="38">
        <v>5.6</v>
      </c>
      <c r="N21" s="38">
        <v>3.8</v>
      </c>
    </row>
    <row r="22" spans="1:14" ht="12.75">
      <c r="A22" s="10" t="s">
        <v>8</v>
      </c>
      <c r="B22" s="29">
        <v>8.2</v>
      </c>
      <c r="C22" s="29">
        <v>8.2</v>
      </c>
      <c r="D22" s="30">
        <v>8.2</v>
      </c>
      <c r="E22" s="29">
        <v>9.6</v>
      </c>
      <c r="F22" s="29">
        <v>9.6</v>
      </c>
      <c r="G22" s="30">
        <v>9.6</v>
      </c>
      <c r="H22" s="10" t="s">
        <v>29</v>
      </c>
      <c r="I22" s="10">
        <v>7.6</v>
      </c>
      <c r="J22" s="10">
        <v>5.9</v>
      </c>
      <c r="K22" s="30">
        <v>5.1</v>
      </c>
      <c r="L22" s="10">
        <v>8.5</v>
      </c>
      <c r="M22" s="10">
        <v>6.6</v>
      </c>
      <c r="N22" s="10">
        <v>5.7</v>
      </c>
    </row>
    <row r="23" spans="1:14" ht="12.75">
      <c r="A23" s="38" t="s">
        <v>9</v>
      </c>
      <c r="B23" s="39">
        <v>12.1</v>
      </c>
      <c r="C23" s="39">
        <v>8.6</v>
      </c>
      <c r="D23" s="40">
        <v>7.5</v>
      </c>
      <c r="E23" s="39">
        <v>13.5</v>
      </c>
      <c r="F23" s="39">
        <v>9.7</v>
      </c>
      <c r="G23" s="40">
        <v>8.4</v>
      </c>
      <c r="H23" s="41" t="s">
        <v>63</v>
      </c>
      <c r="I23" s="41">
        <v>12.270588235294113</v>
      </c>
      <c r="J23" s="41">
        <v>9.249999999999998</v>
      </c>
      <c r="K23" s="42">
        <v>8.194117647058823</v>
      </c>
      <c r="L23" s="41">
        <v>14.073529411764705</v>
      </c>
      <c r="M23" s="41">
        <v>10.58823529411765</v>
      </c>
      <c r="N23" s="41">
        <v>9.35</v>
      </c>
    </row>
    <row r="24" spans="1:14" ht="12.75">
      <c r="A24" s="10" t="s">
        <v>10</v>
      </c>
      <c r="B24" s="29">
        <v>10.5</v>
      </c>
      <c r="C24" s="29">
        <v>10.5</v>
      </c>
      <c r="D24" s="30">
        <v>10.5</v>
      </c>
      <c r="E24" s="29">
        <v>12.4</v>
      </c>
      <c r="F24" s="29">
        <v>12.4</v>
      </c>
      <c r="G24" s="30">
        <v>12.4</v>
      </c>
      <c r="H24" s="10"/>
      <c r="I24" s="10"/>
      <c r="J24" s="10"/>
      <c r="K24" s="30"/>
      <c r="L24" s="10"/>
      <c r="M24" s="10"/>
      <c r="N24" s="10"/>
    </row>
    <row r="25" spans="1:14" ht="12.75">
      <c r="A25" s="38" t="s">
        <v>11</v>
      </c>
      <c r="B25" s="39">
        <v>16.1</v>
      </c>
      <c r="C25" s="39">
        <v>12.1</v>
      </c>
      <c r="D25" s="40">
        <v>11.7</v>
      </c>
      <c r="E25" s="39">
        <v>17.9</v>
      </c>
      <c r="F25" s="39">
        <v>13.5</v>
      </c>
      <c r="G25" s="40">
        <v>13</v>
      </c>
      <c r="H25" s="43" t="s">
        <v>62</v>
      </c>
      <c r="I25" s="44"/>
      <c r="J25" s="44"/>
      <c r="K25" s="45"/>
      <c r="L25" s="44"/>
      <c r="M25" s="44"/>
      <c r="N25" s="44"/>
    </row>
    <row r="26" spans="1:14" ht="12.75">
      <c r="A26" s="10" t="s">
        <v>12</v>
      </c>
      <c r="B26" s="29">
        <v>13.8</v>
      </c>
      <c r="C26" s="29">
        <v>6.9</v>
      </c>
      <c r="D26" s="30">
        <v>4.6</v>
      </c>
      <c r="E26" s="29">
        <v>15.7</v>
      </c>
      <c r="F26" s="29">
        <v>7.9</v>
      </c>
      <c r="G26" s="30">
        <v>5.2</v>
      </c>
      <c r="H26" s="10" t="s">
        <v>49</v>
      </c>
      <c r="I26" s="10">
        <v>17.6</v>
      </c>
      <c r="J26" s="10">
        <v>13.8</v>
      </c>
      <c r="K26" s="30">
        <v>12.5</v>
      </c>
      <c r="L26" s="10">
        <v>22.2</v>
      </c>
      <c r="M26" s="10">
        <v>17.1</v>
      </c>
      <c r="N26" s="10">
        <v>15.4</v>
      </c>
    </row>
    <row r="27" spans="1:14" ht="12.75">
      <c r="A27" s="38" t="s">
        <v>56</v>
      </c>
      <c r="B27" s="39">
        <v>17.1</v>
      </c>
      <c r="C27" s="39">
        <v>12.1</v>
      </c>
      <c r="D27" s="40">
        <v>8.1</v>
      </c>
      <c r="E27" s="39">
        <v>18.6</v>
      </c>
      <c r="F27" s="39">
        <v>12.9</v>
      </c>
      <c r="G27" s="40">
        <v>8.6</v>
      </c>
      <c r="H27" s="38" t="s">
        <v>50</v>
      </c>
      <c r="I27" s="38">
        <v>15.5</v>
      </c>
      <c r="J27" s="38">
        <v>16.1</v>
      </c>
      <c r="K27" s="40">
        <v>17.3</v>
      </c>
      <c r="L27" s="38">
        <v>18.2</v>
      </c>
      <c r="M27" s="38">
        <v>18.9</v>
      </c>
      <c r="N27" s="38">
        <v>20.3</v>
      </c>
    </row>
    <row r="28" spans="1:14" ht="12.75">
      <c r="A28" s="10" t="s">
        <v>13</v>
      </c>
      <c r="B28" s="29">
        <v>11.9</v>
      </c>
      <c r="C28" s="29">
        <v>11.9</v>
      </c>
      <c r="D28" s="30">
        <v>11.9</v>
      </c>
      <c r="E28" s="29">
        <v>13.7</v>
      </c>
      <c r="F28" s="29">
        <v>13.7</v>
      </c>
      <c r="G28" s="30">
        <v>13.7</v>
      </c>
      <c r="H28" s="10" t="s">
        <v>52</v>
      </c>
      <c r="I28" s="10">
        <v>19.1</v>
      </c>
      <c r="J28" s="10">
        <v>15.2</v>
      </c>
      <c r="K28" s="30">
        <v>13.9</v>
      </c>
      <c r="L28" s="10">
        <v>19.7</v>
      </c>
      <c r="M28" s="10">
        <v>15.3</v>
      </c>
      <c r="N28" s="10">
        <v>13.8</v>
      </c>
    </row>
    <row r="29" spans="1:14" ht="12.75">
      <c r="A29" s="38" t="s">
        <v>14</v>
      </c>
      <c r="B29" s="39">
        <v>9.1</v>
      </c>
      <c r="C29" s="39">
        <v>6.5</v>
      </c>
      <c r="D29" s="40">
        <v>5.6</v>
      </c>
      <c r="E29" s="39">
        <v>10.5</v>
      </c>
      <c r="F29" s="39">
        <v>7.5</v>
      </c>
      <c r="G29" s="40">
        <v>6.5</v>
      </c>
      <c r="H29" s="38" t="s">
        <v>54</v>
      </c>
      <c r="I29" s="38">
        <v>12.4</v>
      </c>
      <c r="J29" s="38">
        <v>9.3</v>
      </c>
      <c r="K29" s="40">
        <v>8.2</v>
      </c>
      <c r="L29" s="38">
        <v>13</v>
      </c>
      <c r="M29" s="38">
        <v>9.6</v>
      </c>
      <c r="N29" s="38">
        <v>8.4</v>
      </c>
    </row>
    <row r="30" spans="1:14" ht="12.75">
      <c r="A30" s="10" t="s">
        <v>15</v>
      </c>
      <c r="B30" s="29">
        <v>10.6</v>
      </c>
      <c r="C30" s="29">
        <v>7.1</v>
      </c>
      <c r="D30" s="30">
        <v>5.2</v>
      </c>
      <c r="E30" s="29">
        <v>12.4</v>
      </c>
      <c r="F30" s="29">
        <v>8.3</v>
      </c>
      <c r="G30" s="30">
        <v>6.1</v>
      </c>
      <c r="H30" s="10" t="s">
        <v>55</v>
      </c>
      <c r="I30" s="10">
        <v>2.6</v>
      </c>
      <c r="J30" s="10">
        <v>2.6</v>
      </c>
      <c r="K30" s="30">
        <v>2.6</v>
      </c>
      <c r="L30" s="10">
        <v>2.6</v>
      </c>
      <c r="M30" s="10">
        <v>2.6</v>
      </c>
      <c r="N30" s="10">
        <v>2.6</v>
      </c>
    </row>
    <row r="31" spans="1:14" ht="12.75">
      <c r="A31" s="38" t="s">
        <v>16</v>
      </c>
      <c r="B31" s="39">
        <v>19.7</v>
      </c>
      <c r="C31" s="39">
        <v>14.3</v>
      </c>
      <c r="D31" s="40">
        <v>13.5</v>
      </c>
      <c r="E31" s="39">
        <v>22.7</v>
      </c>
      <c r="F31" s="39">
        <v>16.5</v>
      </c>
      <c r="G31" s="40">
        <v>15.5</v>
      </c>
      <c r="H31" s="38" t="s">
        <v>61</v>
      </c>
      <c r="I31" s="38">
        <v>9.5</v>
      </c>
      <c r="J31" s="38">
        <v>7.9</v>
      </c>
      <c r="K31" s="40">
        <v>7.3</v>
      </c>
      <c r="L31" s="38">
        <v>13.3</v>
      </c>
      <c r="M31" s="38">
        <v>10.8</v>
      </c>
      <c r="N31" s="38">
        <v>10</v>
      </c>
    </row>
    <row r="32" spans="1:14" ht="12.75">
      <c r="A32" s="10" t="s">
        <v>17</v>
      </c>
      <c r="B32" s="29">
        <v>9.4</v>
      </c>
      <c r="C32" s="29">
        <v>4.8</v>
      </c>
      <c r="D32" s="30">
        <v>4.6</v>
      </c>
      <c r="E32" s="29">
        <v>10.2</v>
      </c>
      <c r="F32" s="29">
        <v>5.1</v>
      </c>
      <c r="G32" s="30">
        <v>4.6</v>
      </c>
      <c r="H32" s="10" t="s">
        <v>57</v>
      </c>
      <c r="I32" s="10">
        <v>18.4</v>
      </c>
      <c r="J32" s="10">
        <v>18.4</v>
      </c>
      <c r="K32" s="30">
        <v>18.4</v>
      </c>
      <c r="L32" s="10">
        <v>19.3</v>
      </c>
      <c r="M32" s="10">
        <v>19.3</v>
      </c>
      <c r="N32" s="10">
        <v>19.3</v>
      </c>
    </row>
    <row r="33" spans="1:14" ht="12.75">
      <c r="A33" s="38" t="s">
        <v>18</v>
      </c>
      <c r="B33" s="39">
        <v>18.4</v>
      </c>
      <c r="C33" s="39">
        <v>17.6</v>
      </c>
      <c r="D33" s="40">
        <v>17.4</v>
      </c>
      <c r="E33" s="39">
        <v>21.1</v>
      </c>
      <c r="F33" s="39">
        <v>20.3</v>
      </c>
      <c r="G33" s="40">
        <v>20</v>
      </c>
      <c r="H33" s="46" t="s">
        <v>59</v>
      </c>
      <c r="I33" s="47">
        <v>2.6</v>
      </c>
      <c r="J33" s="47">
        <v>1.3</v>
      </c>
      <c r="K33" s="48">
        <v>0.9</v>
      </c>
      <c r="L33" s="47">
        <v>3.3</v>
      </c>
      <c r="M33" s="47">
        <v>1.6</v>
      </c>
      <c r="N33" s="47">
        <v>1.1</v>
      </c>
    </row>
    <row r="34" spans="1:14" ht="12.75">
      <c r="A34" s="31" t="s">
        <v>19</v>
      </c>
      <c r="B34" s="31">
        <v>17.6</v>
      </c>
      <c r="C34" s="31">
        <v>8.8</v>
      </c>
      <c r="D34" s="32">
        <v>5.9</v>
      </c>
      <c r="E34" s="31">
        <v>19.8</v>
      </c>
      <c r="F34" s="31">
        <v>9.9</v>
      </c>
      <c r="G34" s="32">
        <v>6.6</v>
      </c>
      <c r="H34" s="33" t="s">
        <v>65</v>
      </c>
      <c r="I34" s="31">
        <v>11.644444444444442</v>
      </c>
      <c r="J34" s="31">
        <v>9.600000000000001</v>
      </c>
      <c r="K34" s="32">
        <v>8.811111111111112</v>
      </c>
      <c r="L34" s="31">
        <v>13.555555555555554</v>
      </c>
      <c r="M34" s="31">
        <v>11.170370370370373</v>
      </c>
      <c r="N34" s="31">
        <v>10.244444444444444</v>
      </c>
    </row>
    <row r="35" ht="12.75">
      <c r="A35" s="19" t="s">
        <v>60</v>
      </c>
    </row>
    <row r="36" ht="12.75">
      <c r="A36" s="35" t="s">
        <v>67</v>
      </c>
    </row>
    <row r="37" ht="12.75">
      <c r="A37" s="36" t="s">
        <v>68</v>
      </c>
    </row>
    <row r="53" spans="1:4" ht="12.75">
      <c r="A53" s="6"/>
      <c r="B53" s="1"/>
      <c r="C53" s="1"/>
      <c r="D53" s="1"/>
    </row>
    <row r="54" spans="1:4" ht="12.75">
      <c r="A54" s="7" t="s">
        <v>36</v>
      </c>
      <c r="B54" s="8">
        <f>STDEV(B12:B44)</f>
        <v>3.738243759195239</v>
      </c>
      <c r="C54" s="8">
        <f>STDEV(C12:C44)</f>
        <v>2.953064998501638</v>
      </c>
      <c r="D54" s="8">
        <f>STDEV(D12:D44)</f>
        <v>3.267458428959769</v>
      </c>
    </row>
    <row r="55" spans="1:4" ht="12.75">
      <c r="A55" s="7" t="s">
        <v>37</v>
      </c>
      <c r="B55" s="8">
        <f>B54/E27*100</f>
        <v>20.098084726856122</v>
      </c>
      <c r="C55" s="8">
        <f>C54/F27*100</f>
        <v>22.891976732570836</v>
      </c>
      <c r="D55" s="8">
        <f>D54/G27*100</f>
        <v>37.993702662322896</v>
      </c>
    </row>
    <row r="57" spans="1:4" ht="12.75">
      <c r="A57" s="7" t="s">
        <v>38</v>
      </c>
      <c r="B57" s="8">
        <f>AVERAGE(B13:B14,B18:B23,B27:B28,B31,B33,E15,E18:E20,E23)</f>
        <v>13.941176470588236</v>
      </c>
      <c r="C57" s="8">
        <f>AVERAGE(C13:C14,C18:C23,C27:C28,C31,C33,F15,F18:F20,F23)</f>
        <v>10.817647058823528</v>
      </c>
      <c r="D57" s="8">
        <f>AVERAGE(D13:D14,D18:D23,D27:D28,D31,D33,G15,G18:G20,G23)</f>
        <v>9.552941176470586</v>
      </c>
    </row>
    <row r="58" spans="1:4" ht="12.75">
      <c r="A58" s="7" t="s">
        <v>39</v>
      </c>
      <c r="B58" s="8">
        <f>AVERAGE(B18:B20,B25,E13,E20)</f>
        <v>13.75</v>
      </c>
      <c r="C58" s="8">
        <f>AVERAGE(C18:C20,C25,F13,F20)</f>
        <v>10.9</v>
      </c>
      <c r="D58" s="8">
        <f>AVERAGE(D18:D20,D25,G13,G20)</f>
        <v>10.200000000000001</v>
      </c>
    </row>
    <row r="59" spans="1:4" ht="12.75">
      <c r="A59" s="7" t="s">
        <v>40</v>
      </c>
      <c r="B59" s="8">
        <f>AVERAGE(B12,B15,B27,E12,E23,E24)</f>
        <v>15.366666666666669</v>
      </c>
      <c r="C59" s="8">
        <f>AVERAGE(C12,C15,C27,F12,F23,F24)</f>
        <v>10.083333333333334</v>
      </c>
      <c r="D59" s="8">
        <f>AVERAGE(D12,D15,D27,G12,G23,G24)</f>
        <v>7.833333333333333</v>
      </c>
    </row>
    <row r="60" spans="1:4" ht="12.75">
      <c r="A60" s="7" t="s">
        <v>41</v>
      </c>
      <c r="B60" s="8">
        <f>AVERAGE(B23,B28,E18,E15,E22)</f>
        <v>14.24</v>
      </c>
      <c r="C60" s="8">
        <f>AVERAGE(C23,C28,F18,F15,F22)</f>
        <v>10.58</v>
      </c>
      <c r="D60" s="8">
        <f>AVERAGE(D23,D28,G18,G15,G22)</f>
        <v>9.22</v>
      </c>
    </row>
    <row r="70" ht="12.75">
      <c r="A70" t="s">
        <v>48</v>
      </c>
    </row>
    <row r="72" spans="2:9" ht="12.75">
      <c r="B72" t="s">
        <v>42</v>
      </c>
      <c r="I72" t="s">
        <v>42</v>
      </c>
    </row>
    <row r="73" spans="2:14" ht="12.75">
      <c r="B73">
        <v>0.5</v>
      </c>
      <c r="C73" s="20">
        <v>1</v>
      </c>
      <c r="D73">
        <v>1.5</v>
      </c>
      <c r="E73">
        <v>0.5</v>
      </c>
      <c r="F73" s="20">
        <v>1</v>
      </c>
      <c r="G73">
        <v>1.5</v>
      </c>
      <c r="I73">
        <v>0.5</v>
      </c>
      <c r="J73">
        <v>1</v>
      </c>
      <c r="K73">
        <v>1.5</v>
      </c>
      <c r="L73">
        <v>0.5</v>
      </c>
      <c r="M73">
        <v>1</v>
      </c>
      <c r="N73">
        <v>1.5</v>
      </c>
    </row>
    <row r="74" spans="1:13" ht="12.75">
      <c r="A74" t="s">
        <v>64</v>
      </c>
      <c r="C74" s="23" t="s">
        <v>33</v>
      </c>
      <c r="D74" s="23"/>
      <c r="E74" s="23"/>
      <c r="F74" s="23" t="s">
        <v>35</v>
      </c>
      <c r="J74" s="23" t="s">
        <v>33</v>
      </c>
      <c r="K74" s="23"/>
      <c r="L74" s="23"/>
      <c r="M74" s="23" t="s">
        <v>35</v>
      </c>
    </row>
    <row r="75" spans="1:14" ht="12.75">
      <c r="A75" t="s">
        <v>0</v>
      </c>
      <c r="B75" s="21">
        <v>14.7332</v>
      </c>
      <c r="C75" s="22">
        <v>8.78297</v>
      </c>
      <c r="D75">
        <v>6.799562</v>
      </c>
      <c r="E75">
        <v>16.24241</v>
      </c>
      <c r="F75" s="22">
        <v>9.508256</v>
      </c>
      <c r="G75">
        <v>7.263538</v>
      </c>
      <c r="H75" t="s">
        <v>20</v>
      </c>
      <c r="I75">
        <v>12.67801</v>
      </c>
      <c r="J75" s="22">
        <v>10.38038</v>
      </c>
      <c r="K75">
        <v>8.159771</v>
      </c>
      <c r="L75">
        <v>14.5554</v>
      </c>
      <c r="M75" s="22">
        <v>11.90783</v>
      </c>
      <c r="N75">
        <v>9.352461</v>
      </c>
    </row>
    <row r="76" spans="1:14" ht="12.75">
      <c r="A76" t="s">
        <v>1</v>
      </c>
      <c r="B76" s="21">
        <v>10.45521</v>
      </c>
      <c r="C76" s="22">
        <v>10.45521</v>
      </c>
      <c r="D76">
        <v>10.38273</v>
      </c>
      <c r="E76">
        <v>11.48088</v>
      </c>
      <c r="F76" s="22">
        <v>11.48088</v>
      </c>
      <c r="G76">
        <v>11.40129</v>
      </c>
      <c r="H76" t="s">
        <v>21</v>
      </c>
      <c r="I76">
        <v>7.093878</v>
      </c>
      <c r="J76" s="22">
        <v>6.54918</v>
      </c>
      <c r="K76">
        <v>6.54918</v>
      </c>
      <c r="L76">
        <v>10.10319</v>
      </c>
      <c r="M76" s="22">
        <v>6.925262</v>
      </c>
      <c r="N76">
        <v>6.925263</v>
      </c>
    </row>
    <row r="77" spans="1:14" ht="12.75">
      <c r="A77" t="s">
        <v>2</v>
      </c>
      <c r="B77" s="21">
        <v>10.20825</v>
      </c>
      <c r="C77" s="22">
        <v>6.952714</v>
      </c>
      <c r="D77">
        <v>5.225543</v>
      </c>
      <c r="E77">
        <v>11.81116</v>
      </c>
      <c r="F77" s="22">
        <v>8.044438</v>
      </c>
      <c r="G77">
        <v>6.046065</v>
      </c>
      <c r="H77" t="s">
        <v>22</v>
      </c>
      <c r="I77">
        <v>8.60585</v>
      </c>
      <c r="J77" s="22">
        <v>8.180358</v>
      </c>
      <c r="K77">
        <v>8.090282</v>
      </c>
      <c r="L77">
        <v>9.956104</v>
      </c>
      <c r="M77" s="22">
        <v>9.202109</v>
      </c>
      <c r="N77">
        <v>9.100783</v>
      </c>
    </row>
    <row r="78" spans="1:14" ht="12.75">
      <c r="A78" t="s">
        <v>3</v>
      </c>
      <c r="B78" s="21">
        <v>12.54043</v>
      </c>
      <c r="C78" s="22">
        <v>7.144244</v>
      </c>
      <c r="D78">
        <v>4.762829</v>
      </c>
      <c r="E78">
        <v>14.23998</v>
      </c>
      <c r="F78" s="22">
        <v>8.112469</v>
      </c>
      <c r="G78">
        <v>5.408312</v>
      </c>
      <c r="H78" t="s">
        <v>23</v>
      </c>
      <c r="I78">
        <v>13.56055</v>
      </c>
      <c r="J78" s="22">
        <v>11.78878</v>
      </c>
      <c r="K78">
        <v>11.25187</v>
      </c>
      <c r="L78">
        <v>16.46673</v>
      </c>
      <c r="M78" s="22">
        <v>14.31524</v>
      </c>
      <c r="N78">
        <v>13.66327</v>
      </c>
    </row>
    <row r="79" spans="1:14" ht="12.75">
      <c r="A79" t="s">
        <v>51</v>
      </c>
      <c r="B79" s="21">
        <v>9.8319</v>
      </c>
      <c r="C79" s="22">
        <v>7.173678</v>
      </c>
      <c r="D79">
        <v>6.387936</v>
      </c>
      <c r="E79">
        <v>10.8144</v>
      </c>
      <c r="F79" s="22">
        <v>7.332571</v>
      </c>
      <c r="G79">
        <v>6.171961</v>
      </c>
      <c r="H79" t="s">
        <v>58</v>
      </c>
      <c r="I79">
        <v>13.57663</v>
      </c>
      <c r="J79" s="22">
        <v>13.40746</v>
      </c>
      <c r="K79">
        <v>13.40746</v>
      </c>
      <c r="L79">
        <v>17.85558</v>
      </c>
      <c r="M79" s="22">
        <v>17.63309</v>
      </c>
      <c r="N79">
        <v>17.63309</v>
      </c>
    </row>
    <row r="80" spans="1:14" ht="12.75">
      <c r="A80" t="s">
        <v>4</v>
      </c>
      <c r="B80" s="21">
        <v>12.15386</v>
      </c>
      <c r="C80" s="22">
        <v>7.443257</v>
      </c>
      <c r="D80">
        <v>5.873057</v>
      </c>
      <c r="E80">
        <v>14.67861</v>
      </c>
      <c r="F80" s="22">
        <v>8.989462</v>
      </c>
      <c r="G80">
        <v>7.093081</v>
      </c>
      <c r="H80" t="s">
        <v>24</v>
      </c>
      <c r="I80">
        <v>13.04675</v>
      </c>
      <c r="J80" s="22">
        <v>13.04675</v>
      </c>
      <c r="K80">
        <v>13.04675</v>
      </c>
      <c r="L80">
        <v>14.79471</v>
      </c>
      <c r="M80" s="22">
        <v>14.79471</v>
      </c>
      <c r="N80">
        <v>14.79471</v>
      </c>
    </row>
    <row r="81" spans="1:14" ht="12.75">
      <c r="A81" t="s">
        <v>5</v>
      </c>
      <c r="B81" s="27">
        <v>20.70193</v>
      </c>
      <c r="C81" s="22">
        <v>13.0555</v>
      </c>
      <c r="D81">
        <v>10.5067</v>
      </c>
      <c r="E81">
        <v>23.75323</v>
      </c>
      <c r="F81" s="22">
        <v>14.92746</v>
      </c>
      <c r="G81">
        <v>11.98555</v>
      </c>
      <c r="H81" t="s">
        <v>25</v>
      </c>
      <c r="I81">
        <v>12.71698</v>
      </c>
      <c r="J81" s="22">
        <v>9.948442</v>
      </c>
      <c r="K81">
        <v>12.10224</v>
      </c>
      <c r="L81">
        <v>14.04795</v>
      </c>
      <c r="M81" s="22">
        <v>10.99563</v>
      </c>
      <c r="N81">
        <v>13.36322</v>
      </c>
    </row>
    <row r="82" spans="1:14" ht="12.75">
      <c r="A82" t="s">
        <v>53</v>
      </c>
      <c r="B82" s="21">
        <v>10.68848</v>
      </c>
      <c r="C82" s="22">
        <v>8.355812</v>
      </c>
      <c r="D82">
        <v>7.578256</v>
      </c>
      <c r="E82">
        <v>13.69759</v>
      </c>
      <c r="F82" s="22">
        <v>10.68282</v>
      </c>
      <c r="G82">
        <v>9.677896</v>
      </c>
      <c r="H82" t="s">
        <v>26</v>
      </c>
      <c r="I82">
        <v>12.79961</v>
      </c>
      <c r="J82" s="22">
        <v>11.11203</v>
      </c>
      <c r="K82">
        <v>7.756515</v>
      </c>
      <c r="L82">
        <v>14.74599</v>
      </c>
      <c r="M82" s="22">
        <v>12.67355</v>
      </c>
      <c r="N82">
        <v>8.84088</v>
      </c>
    </row>
    <row r="83" spans="1:14" ht="12.75">
      <c r="A83" t="s">
        <v>6</v>
      </c>
      <c r="B83" s="21">
        <v>11.41741</v>
      </c>
      <c r="C83" s="22">
        <v>9.803064</v>
      </c>
      <c r="D83">
        <v>9.803064</v>
      </c>
      <c r="E83">
        <v>13.01696</v>
      </c>
      <c r="F83" s="22">
        <v>11.184</v>
      </c>
      <c r="G83">
        <v>11.184</v>
      </c>
      <c r="H83" t="s">
        <v>27</v>
      </c>
      <c r="I83">
        <v>10.85169</v>
      </c>
      <c r="J83" s="22">
        <v>9.291532</v>
      </c>
      <c r="K83">
        <v>9.291532</v>
      </c>
      <c r="L83">
        <v>12.66042</v>
      </c>
      <c r="M83" s="22">
        <v>10.84021</v>
      </c>
      <c r="N83">
        <v>10.84021</v>
      </c>
    </row>
    <row r="84" spans="1:14" ht="12.75">
      <c r="A84" t="s">
        <v>7</v>
      </c>
      <c r="B84" s="21">
        <v>10.54332</v>
      </c>
      <c r="C84" s="22">
        <v>9.391098</v>
      </c>
      <c r="D84">
        <v>7.898272</v>
      </c>
      <c r="E84">
        <v>11.98972</v>
      </c>
      <c r="F84" s="22">
        <v>10.67943</v>
      </c>
      <c r="G84">
        <v>8.981807</v>
      </c>
      <c r="H84" t="s">
        <v>28</v>
      </c>
      <c r="I84">
        <v>8.767537</v>
      </c>
      <c r="J84" s="22">
        <v>4.94083</v>
      </c>
      <c r="K84">
        <v>3.466859</v>
      </c>
      <c r="L84">
        <v>9.85158</v>
      </c>
      <c r="M84" s="22">
        <v>5.551728</v>
      </c>
      <c r="N84">
        <v>3.895511</v>
      </c>
    </row>
    <row r="85" spans="1:14" ht="12.75">
      <c r="A85" t="s">
        <v>8</v>
      </c>
      <c r="B85" s="21">
        <v>8.599117</v>
      </c>
      <c r="C85" s="22">
        <v>8.599117</v>
      </c>
      <c r="D85">
        <v>8.599116</v>
      </c>
      <c r="E85">
        <v>9.889191</v>
      </c>
      <c r="F85" s="22">
        <v>9.889191</v>
      </c>
      <c r="G85">
        <v>9.889191</v>
      </c>
      <c r="H85" t="s">
        <v>29</v>
      </c>
      <c r="I85">
        <v>7.999815</v>
      </c>
      <c r="J85" s="22">
        <v>6.15682</v>
      </c>
      <c r="K85">
        <v>5.420987</v>
      </c>
      <c r="L85">
        <v>9.002018</v>
      </c>
      <c r="M85" s="22">
        <v>6.928136</v>
      </c>
      <c r="N85">
        <v>6.100119</v>
      </c>
    </row>
    <row r="86" spans="1:14" ht="12.75">
      <c r="A86" t="s">
        <v>9</v>
      </c>
      <c r="B86" s="21">
        <v>13.66553</v>
      </c>
      <c r="C86" s="22">
        <v>9.446716</v>
      </c>
      <c r="D86">
        <v>8.040445</v>
      </c>
      <c r="E86">
        <v>15.21494</v>
      </c>
      <c r="F86" s="22">
        <v>10.51779</v>
      </c>
      <c r="G86">
        <v>8.952079</v>
      </c>
      <c r="H86" t="s">
        <v>63</v>
      </c>
      <c r="I86">
        <v>12.359410529411761</v>
      </c>
      <c r="J86" s="22">
        <v>9.53479705882353</v>
      </c>
      <c r="K86">
        <v>8.508096970588237</v>
      </c>
      <c r="L86">
        <v>14.291572323529415</v>
      </c>
      <c r="M86" s="22">
        <v>10.9387485</v>
      </c>
      <c r="N86">
        <v>9.74249867647059</v>
      </c>
    </row>
    <row r="87" spans="1:13" ht="12.75">
      <c r="A87" t="s">
        <v>10</v>
      </c>
      <c r="B87" s="21">
        <v>6.404127</v>
      </c>
      <c r="C87" s="22">
        <v>6.404127</v>
      </c>
      <c r="D87">
        <v>6.404127</v>
      </c>
      <c r="E87">
        <v>7.861486</v>
      </c>
      <c r="F87" s="22">
        <v>7.861486</v>
      </c>
      <c r="G87">
        <v>7.861486</v>
      </c>
      <c r="J87" s="22"/>
      <c r="M87" s="22"/>
    </row>
    <row r="88" spans="1:13" ht="12.75">
      <c r="A88" t="s">
        <v>11</v>
      </c>
      <c r="B88" s="21">
        <v>16.90073</v>
      </c>
      <c r="C88" s="22">
        <v>12.44558</v>
      </c>
      <c r="D88">
        <v>11.98023</v>
      </c>
      <c r="E88">
        <v>18.75313</v>
      </c>
      <c r="F88" s="22">
        <v>13.74285</v>
      </c>
      <c r="G88">
        <v>13.21951</v>
      </c>
      <c r="H88" t="s">
        <v>62</v>
      </c>
      <c r="J88" s="22"/>
      <c r="M88" s="22"/>
    </row>
    <row r="89" spans="1:14" ht="12.75">
      <c r="A89" t="s">
        <v>12</v>
      </c>
      <c r="B89" s="21">
        <v>13.94856</v>
      </c>
      <c r="C89" s="22">
        <v>6.974281</v>
      </c>
      <c r="D89">
        <v>4.64952</v>
      </c>
      <c r="E89">
        <v>16.38296</v>
      </c>
      <c r="F89" s="22">
        <v>8.191482</v>
      </c>
      <c r="G89">
        <v>5.460988</v>
      </c>
      <c r="H89" t="s">
        <v>49</v>
      </c>
      <c r="I89">
        <v>15.71939</v>
      </c>
      <c r="J89" s="22">
        <v>12.82858</v>
      </c>
      <c r="K89">
        <v>11.86498</v>
      </c>
      <c r="L89">
        <v>20.08659</v>
      </c>
      <c r="M89" s="22">
        <v>16.11356</v>
      </c>
      <c r="N89">
        <v>14.78922</v>
      </c>
    </row>
    <row r="90" spans="1:14" ht="12.75">
      <c r="A90" t="s">
        <v>56</v>
      </c>
      <c r="B90" s="21">
        <v>16.94662</v>
      </c>
      <c r="C90" s="22">
        <v>11.83416</v>
      </c>
      <c r="D90">
        <v>7.889438</v>
      </c>
      <c r="E90">
        <v>19.00164</v>
      </c>
      <c r="F90" s="22">
        <v>12.97289</v>
      </c>
      <c r="G90">
        <v>8.648593</v>
      </c>
      <c r="H90" t="s">
        <v>50</v>
      </c>
      <c r="I90">
        <v>15.68877</v>
      </c>
      <c r="J90" s="22">
        <v>16.28359</v>
      </c>
      <c r="K90">
        <v>17.48038</v>
      </c>
      <c r="L90">
        <v>18.18168</v>
      </c>
      <c r="M90" s="22">
        <v>18.87227</v>
      </c>
      <c r="N90">
        <v>20.26198</v>
      </c>
    </row>
    <row r="91" spans="1:14" ht="12.75">
      <c r="A91" t="s">
        <v>13</v>
      </c>
      <c r="B91" s="21">
        <v>13.42825</v>
      </c>
      <c r="C91" s="22">
        <v>13.42825</v>
      </c>
      <c r="D91">
        <v>13.25931</v>
      </c>
      <c r="E91">
        <v>15.52752</v>
      </c>
      <c r="F91" s="22">
        <v>15.52752</v>
      </c>
      <c r="G91">
        <v>15.3076</v>
      </c>
      <c r="H91" t="s">
        <v>52</v>
      </c>
      <c r="I91">
        <v>19.62011</v>
      </c>
      <c r="J91" s="22">
        <v>15.60999</v>
      </c>
      <c r="K91">
        <v>14.27328</v>
      </c>
      <c r="L91">
        <v>20.65308</v>
      </c>
      <c r="M91" s="22">
        <v>16.04852</v>
      </c>
      <c r="N91">
        <v>14.51367</v>
      </c>
    </row>
    <row r="92" spans="1:14" ht="12.75">
      <c r="A92" t="s">
        <v>14</v>
      </c>
      <c r="B92" s="21">
        <v>8.997802</v>
      </c>
      <c r="C92" s="22">
        <v>6.416859</v>
      </c>
      <c r="D92">
        <v>5.556544</v>
      </c>
      <c r="E92">
        <v>10.6305</v>
      </c>
      <c r="F92" s="22">
        <v>7.581233</v>
      </c>
      <c r="G92">
        <v>6.56481</v>
      </c>
      <c r="H92" t="s">
        <v>54</v>
      </c>
      <c r="I92">
        <v>16.42788</v>
      </c>
      <c r="J92" s="22">
        <v>11.33968</v>
      </c>
      <c r="K92">
        <v>9.608496</v>
      </c>
      <c r="L92">
        <v>17.42824</v>
      </c>
      <c r="M92" s="22">
        <v>11.84498</v>
      </c>
      <c r="N92">
        <v>9.945367</v>
      </c>
    </row>
    <row r="93" spans="1:14" ht="12.75">
      <c r="A93" t="s">
        <v>15</v>
      </c>
      <c r="B93" s="21">
        <v>10.66874</v>
      </c>
      <c r="C93" s="22">
        <v>6.998604</v>
      </c>
      <c r="D93">
        <v>5.100216</v>
      </c>
      <c r="E93">
        <v>12.61114</v>
      </c>
      <c r="F93" s="22">
        <v>8.272802</v>
      </c>
      <c r="G93">
        <v>6.028787</v>
      </c>
      <c r="H93" t="s">
        <v>55</v>
      </c>
      <c r="I93">
        <v>2.623744</v>
      </c>
      <c r="J93" s="22">
        <v>2.623744</v>
      </c>
      <c r="K93">
        <v>2.623744</v>
      </c>
      <c r="L93">
        <v>2.623744</v>
      </c>
      <c r="M93" s="22">
        <v>2.623744</v>
      </c>
      <c r="N93">
        <v>2.623744</v>
      </c>
    </row>
    <row r="94" spans="1:14" ht="12.75">
      <c r="A94" t="s">
        <v>16</v>
      </c>
      <c r="B94" s="28">
        <v>19.55233</v>
      </c>
      <c r="C94" s="22">
        <v>16.55274</v>
      </c>
      <c r="D94">
        <v>15.82292</v>
      </c>
      <c r="E94" s="24">
        <v>22.08766</v>
      </c>
      <c r="F94" s="22">
        <v>18.69912</v>
      </c>
      <c r="G94">
        <v>17.87465</v>
      </c>
      <c r="H94" t="s">
        <v>61</v>
      </c>
      <c r="I94">
        <v>12.20937</v>
      </c>
      <c r="J94" s="22">
        <v>10.05198</v>
      </c>
      <c r="K94">
        <v>9.332853</v>
      </c>
      <c r="L94">
        <v>15.86557</v>
      </c>
      <c r="M94" s="22">
        <v>12.79045</v>
      </c>
      <c r="N94">
        <v>11.76541</v>
      </c>
    </row>
    <row r="95" spans="1:14" ht="12.75">
      <c r="A95" t="s">
        <v>17</v>
      </c>
      <c r="B95" s="21">
        <v>9.376492</v>
      </c>
      <c r="C95" s="22">
        <v>4.835609</v>
      </c>
      <c r="D95">
        <v>4.616231</v>
      </c>
      <c r="E95">
        <v>10.32451</v>
      </c>
      <c r="F95" s="22">
        <v>5.162254</v>
      </c>
      <c r="G95">
        <v>4.616231</v>
      </c>
      <c r="H95" t="s">
        <v>57</v>
      </c>
      <c r="I95">
        <v>22.42889</v>
      </c>
      <c r="J95" s="22">
        <v>17.67385</v>
      </c>
      <c r="K95">
        <v>17.67385</v>
      </c>
      <c r="L95">
        <v>27.94926</v>
      </c>
      <c r="M95" s="22">
        <v>19.2709</v>
      </c>
      <c r="N95">
        <v>19.2709</v>
      </c>
    </row>
    <row r="96" spans="1:14" ht="12.75">
      <c r="A96" s="25" t="s">
        <v>18</v>
      </c>
      <c r="B96" s="21">
        <v>18.73155</v>
      </c>
      <c r="C96" s="26">
        <v>17.87254</v>
      </c>
      <c r="D96" s="24">
        <v>17.5862</v>
      </c>
      <c r="E96">
        <v>21.70575</v>
      </c>
      <c r="F96" s="26">
        <v>20.71034</v>
      </c>
      <c r="G96" s="24">
        <v>20.37854</v>
      </c>
      <c r="H96" t="s">
        <v>59</v>
      </c>
      <c r="I96">
        <v>4.31104</v>
      </c>
      <c r="J96" s="22">
        <v>3.754471</v>
      </c>
      <c r="K96">
        <v>3.249135</v>
      </c>
      <c r="L96">
        <v>5.483226</v>
      </c>
      <c r="M96" s="22">
        <v>4.775325</v>
      </c>
      <c r="N96">
        <v>4.132586</v>
      </c>
    </row>
    <row r="97" spans="1:14" ht="12.75">
      <c r="A97" t="s">
        <v>19</v>
      </c>
      <c r="B97" s="21">
        <v>18.02882</v>
      </c>
      <c r="C97" s="22">
        <v>9.014408</v>
      </c>
      <c r="D97">
        <v>6.009605</v>
      </c>
      <c r="E97">
        <v>20.15842</v>
      </c>
      <c r="F97" s="22">
        <v>10.07921</v>
      </c>
      <c r="G97">
        <v>6.719473</v>
      </c>
      <c r="H97" t="s">
        <v>65</v>
      </c>
      <c r="I97">
        <v>11.837641222222219</v>
      </c>
      <c r="J97" s="22">
        <v>9.998344259259262</v>
      </c>
      <c r="K97">
        <v>9.268582777777779</v>
      </c>
      <c r="L97">
        <v>13.942476703703706</v>
      </c>
      <c r="M97" s="22">
        <v>11.683044481481485</v>
      </c>
      <c r="N97">
        <v>10.835878000000001</v>
      </c>
    </row>
    <row r="98" ht="12.75">
      <c r="F98" s="1"/>
    </row>
    <row r="99" ht="12.75">
      <c r="F99" s="1"/>
    </row>
    <row r="100" ht="12.75">
      <c r="F100" s="1"/>
    </row>
    <row r="101" ht="12.75">
      <c r="F101" s="1"/>
    </row>
    <row r="102" ht="12.75">
      <c r="F102" s="1"/>
    </row>
    <row r="103" spans="6:10" ht="12.75">
      <c r="F103" s="1"/>
      <c r="J103">
        <f>C96/J86</f>
        <v>1.874454158776321</v>
      </c>
    </row>
    <row r="104" ht="12.75">
      <c r="F104" s="1"/>
    </row>
    <row r="105" ht="12.75">
      <c r="F105" s="1"/>
    </row>
    <row r="106" ht="12.75">
      <c r="F106" s="1"/>
    </row>
    <row r="107" ht="12.75">
      <c r="F107" s="1"/>
    </row>
    <row r="108" ht="12.75">
      <c r="F108" s="1"/>
    </row>
    <row r="109" ht="12.75">
      <c r="F109" s="1"/>
    </row>
    <row r="110" ht="12.75">
      <c r="F110" s="1"/>
    </row>
    <row r="111" ht="12.75">
      <c r="F111" s="1"/>
    </row>
    <row r="112" ht="12.75">
      <c r="F112" s="1"/>
    </row>
    <row r="113" ht="12.75">
      <c r="F113" s="1"/>
    </row>
    <row r="114" ht="12.75">
      <c r="F114" s="1"/>
    </row>
    <row r="115" ht="12.75">
      <c r="F115" s="1"/>
    </row>
    <row r="116" ht="12.75">
      <c r="F116" s="1"/>
    </row>
    <row r="117" ht="12.75">
      <c r="F117" s="1"/>
    </row>
    <row r="118" ht="12.75">
      <c r="F118" s="1"/>
    </row>
    <row r="119" ht="12.75">
      <c r="F119" s="1"/>
    </row>
    <row r="120" ht="12.75">
      <c r="F120" s="1"/>
    </row>
    <row r="121" ht="12.75">
      <c r="F121" s="1"/>
    </row>
  </sheetData>
  <sheetProtection/>
  <mergeCells count="8">
    <mergeCell ref="A7:N7"/>
    <mergeCell ref="A8:N8"/>
    <mergeCell ref="I9:N9"/>
    <mergeCell ref="I11:K11"/>
    <mergeCell ref="L11:N11"/>
    <mergeCell ref="B11:D11"/>
    <mergeCell ref="E11:G11"/>
    <mergeCell ref="B9:G9"/>
  </mergeCells>
  <hyperlinks>
    <hyperlink ref="A37" r:id="rId1" display="www.oecd.org/pensions/pensionsataglance.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worksheet>
</file>

<file path=xl/worksheets/sheet2.xml><?xml version="1.0" encoding="utf-8"?>
<worksheet xmlns="http://schemas.openxmlformats.org/spreadsheetml/2006/main" xmlns:r="http://schemas.openxmlformats.org/officeDocument/2006/relationships">
  <dimension ref="B1:P52"/>
  <sheetViews>
    <sheetView zoomScalePageLayoutView="0" workbookViewId="0" topLeftCell="A7">
      <selection activeCell="B5" sqref="B5:H36"/>
    </sheetView>
  </sheetViews>
  <sheetFormatPr defaultColWidth="9.33203125" defaultRowHeight="12.75"/>
  <cols>
    <col min="1" max="1" width="2" style="0" customWidth="1"/>
    <col min="2" max="2" width="15.33203125" style="0" customWidth="1"/>
    <col min="10" max="10" width="13.16015625" style="0" customWidth="1"/>
  </cols>
  <sheetData>
    <row r="1" ht="12.75">
      <c r="B1" s="6" t="s">
        <v>31</v>
      </c>
    </row>
    <row r="2" spans="2:10" ht="12.75">
      <c r="B2" s="6" t="s">
        <v>43</v>
      </c>
      <c r="J2" s="7" t="s">
        <v>32</v>
      </c>
    </row>
    <row r="3" ht="12.75">
      <c r="B3" s="6" t="s">
        <v>33</v>
      </c>
    </row>
    <row r="5" spans="2:16" ht="12.75">
      <c r="B5" s="9" t="s">
        <v>34</v>
      </c>
      <c r="C5" s="9">
        <v>0</v>
      </c>
      <c r="D5" s="9">
        <v>0.5</v>
      </c>
      <c r="E5" s="9">
        <v>0.8</v>
      </c>
      <c r="F5" s="9">
        <v>1</v>
      </c>
      <c r="G5" s="9">
        <v>1.5</v>
      </c>
      <c r="H5" s="9">
        <v>2</v>
      </c>
      <c r="J5" s="9" t="s">
        <v>34</v>
      </c>
      <c r="K5" s="9">
        <v>0</v>
      </c>
      <c r="L5" s="9">
        <v>0.5</v>
      </c>
      <c r="M5" s="9">
        <v>0.8</v>
      </c>
      <c r="N5" s="9">
        <v>1</v>
      </c>
      <c r="O5" s="9">
        <v>1.5</v>
      </c>
      <c r="P5">
        <v>2</v>
      </c>
    </row>
    <row r="6" spans="2:15" ht="12.75">
      <c r="B6" s="9"/>
      <c r="C6" s="9"/>
      <c r="D6" s="9"/>
      <c r="E6" s="9"/>
      <c r="F6" s="9"/>
      <c r="G6" s="9"/>
      <c r="H6" s="9"/>
      <c r="J6" s="9"/>
      <c r="K6" s="9"/>
      <c r="L6" s="9"/>
      <c r="M6" s="9"/>
      <c r="N6" s="9"/>
      <c r="O6" s="9"/>
    </row>
    <row r="7" spans="2:16" ht="12.75">
      <c r="B7" s="9" t="s">
        <v>0</v>
      </c>
      <c r="C7" s="9">
        <v>7.7</v>
      </c>
      <c r="D7" s="9">
        <v>11.7</v>
      </c>
      <c r="E7" s="9">
        <v>8.5</v>
      </c>
      <c r="F7" s="9">
        <v>6.9</v>
      </c>
      <c r="G7" s="9">
        <v>5.3</v>
      </c>
      <c r="H7" s="9">
        <v>4.5</v>
      </c>
      <c r="J7" s="9" t="s">
        <v>0</v>
      </c>
      <c r="K7" s="9">
        <v>9</v>
      </c>
      <c r="L7" s="9">
        <v>13.7</v>
      </c>
      <c r="M7" s="9">
        <v>9.9</v>
      </c>
      <c r="N7" s="9">
        <v>8.1</v>
      </c>
      <c r="O7" s="9">
        <v>6.2</v>
      </c>
      <c r="P7">
        <v>5.2</v>
      </c>
    </row>
    <row r="8" spans="2:16" ht="12.75">
      <c r="B8" s="9" t="s">
        <v>1</v>
      </c>
      <c r="C8" s="9">
        <v>12</v>
      </c>
      <c r="D8" s="9">
        <v>12.2</v>
      </c>
      <c r="E8" s="9">
        <v>12.2</v>
      </c>
      <c r="F8" s="9">
        <v>11.6</v>
      </c>
      <c r="G8" s="9">
        <v>10.5</v>
      </c>
      <c r="H8" s="9">
        <v>7.9</v>
      </c>
      <c r="J8" s="9" t="s">
        <v>1</v>
      </c>
      <c r="K8" s="9">
        <v>13.9</v>
      </c>
      <c r="L8" s="9">
        <v>14.2</v>
      </c>
      <c r="M8" s="9">
        <v>14.2</v>
      </c>
      <c r="N8" s="9">
        <v>13.5</v>
      </c>
      <c r="O8" s="9">
        <v>12.1</v>
      </c>
      <c r="P8">
        <v>9.1</v>
      </c>
    </row>
    <row r="9" spans="2:16" ht="12.75">
      <c r="B9" s="9" t="s">
        <v>2</v>
      </c>
      <c r="C9" s="9">
        <v>6.5</v>
      </c>
      <c r="D9" s="9">
        <v>8.9</v>
      </c>
      <c r="E9" s="9">
        <v>6.6</v>
      </c>
      <c r="F9" s="9">
        <v>6.4</v>
      </c>
      <c r="G9" s="9">
        <v>5</v>
      </c>
      <c r="H9" s="9">
        <v>3.7</v>
      </c>
      <c r="J9" s="9" t="s">
        <v>2</v>
      </c>
      <c r="K9" s="9">
        <v>7.5</v>
      </c>
      <c r="L9" s="9">
        <v>10.3</v>
      </c>
      <c r="M9" s="9">
        <v>7.6</v>
      </c>
      <c r="N9" s="9">
        <v>7.5</v>
      </c>
      <c r="O9" s="9">
        <v>5.8</v>
      </c>
      <c r="P9">
        <v>4.3</v>
      </c>
    </row>
    <row r="10" spans="2:16" ht="12.75">
      <c r="B10" s="9" t="s">
        <v>3</v>
      </c>
      <c r="C10" s="9">
        <v>7.7</v>
      </c>
      <c r="D10" s="9">
        <v>11.7</v>
      </c>
      <c r="E10" s="9">
        <v>8.4</v>
      </c>
      <c r="F10" s="9">
        <v>6.8</v>
      </c>
      <c r="G10" s="9">
        <v>4.5</v>
      </c>
      <c r="H10" s="9">
        <v>3.4</v>
      </c>
      <c r="J10" s="9" t="s">
        <v>3</v>
      </c>
      <c r="K10" s="9">
        <v>8.9</v>
      </c>
      <c r="L10" s="9">
        <v>13.6</v>
      </c>
      <c r="M10" s="9">
        <v>9.8</v>
      </c>
      <c r="N10" s="9">
        <v>7.9</v>
      </c>
      <c r="O10" s="9">
        <v>5.3</v>
      </c>
      <c r="P10">
        <v>4</v>
      </c>
    </row>
    <row r="11" spans="2:16" ht="12.75">
      <c r="B11" s="9" t="s">
        <v>4</v>
      </c>
      <c r="C11" s="9">
        <v>8.4</v>
      </c>
      <c r="D11" s="9">
        <v>12.1</v>
      </c>
      <c r="E11" s="9">
        <v>9.1</v>
      </c>
      <c r="F11" s="9">
        <v>7.6</v>
      </c>
      <c r="G11" s="9">
        <v>5.6</v>
      </c>
      <c r="H11" s="9">
        <v>4.4</v>
      </c>
      <c r="J11" s="9" t="s">
        <v>4</v>
      </c>
      <c r="K11" s="9">
        <v>9.9</v>
      </c>
      <c r="L11" s="9">
        <v>14.3</v>
      </c>
      <c r="M11" s="9">
        <v>10.8</v>
      </c>
      <c r="N11" s="9">
        <v>9</v>
      </c>
      <c r="O11" s="9">
        <v>6.6</v>
      </c>
      <c r="P11">
        <v>5.2</v>
      </c>
    </row>
    <row r="12" spans="2:16" ht="12.75">
      <c r="B12" s="9" t="s">
        <v>5</v>
      </c>
      <c r="C12" s="9">
        <v>12.8</v>
      </c>
      <c r="D12" s="9">
        <v>18.5</v>
      </c>
      <c r="E12" s="9">
        <v>13.9</v>
      </c>
      <c r="F12" s="9">
        <v>11.6</v>
      </c>
      <c r="G12" s="9">
        <v>9.6</v>
      </c>
      <c r="H12" s="9">
        <v>9</v>
      </c>
      <c r="J12" s="9" t="s">
        <v>5</v>
      </c>
      <c r="K12" s="9">
        <v>14.7</v>
      </c>
      <c r="L12" s="9">
        <v>21.3</v>
      </c>
      <c r="M12" s="9">
        <v>16</v>
      </c>
      <c r="N12" s="9">
        <v>13.3</v>
      </c>
      <c r="O12" s="9">
        <v>11</v>
      </c>
      <c r="P12">
        <v>10.3</v>
      </c>
    </row>
    <row r="13" spans="2:16" ht="12.75">
      <c r="B13" s="9" t="s">
        <v>6</v>
      </c>
      <c r="C13" s="9">
        <v>8.8</v>
      </c>
      <c r="D13" s="9">
        <v>10.4</v>
      </c>
      <c r="E13" s="9">
        <v>8.8</v>
      </c>
      <c r="F13" s="9">
        <v>8.8</v>
      </c>
      <c r="G13" s="9">
        <v>8.8</v>
      </c>
      <c r="H13" s="9">
        <v>8.8</v>
      </c>
      <c r="J13" s="9" t="s">
        <v>6</v>
      </c>
      <c r="K13" s="9">
        <v>10.5</v>
      </c>
      <c r="L13" s="9">
        <v>12.3</v>
      </c>
      <c r="M13" s="9">
        <v>10.5</v>
      </c>
      <c r="N13" s="9">
        <v>10.5</v>
      </c>
      <c r="O13" s="9">
        <v>10.5</v>
      </c>
      <c r="P13">
        <v>10.5</v>
      </c>
    </row>
    <row r="14" spans="2:16" ht="12.75">
      <c r="B14" s="9" t="s">
        <v>7</v>
      </c>
      <c r="C14" s="9">
        <v>9.3</v>
      </c>
      <c r="D14" s="9">
        <v>10.8</v>
      </c>
      <c r="E14" s="9">
        <v>9.3</v>
      </c>
      <c r="F14" s="9">
        <v>9.3</v>
      </c>
      <c r="G14" s="9">
        <v>8.5</v>
      </c>
      <c r="H14" s="9">
        <v>8</v>
      </c>
      <c r="J14" s="9" t="s">
        <v>7</v>
      </c>
      <c r="K14" s="9">
        <v>10.8</v>
      </c>
      <c r="L14" s="9">
        <v>12.5</v>
      </c>
      <c r="M14" s="9">
        <v>10.8</v>
      </c>
      <c r="N14" s="9">
        <v>10.8</v>
      </c>
      <c r="O14" s="9">
        <v>9.8</v>
      </c>
      <c r="P14">
        <v>9.3</v>
      </c>
    </row>
    <row r="15" spans="2:16" ht="12.75">
      <c r="B15" s="9" t="s">
        <v>8</v>
      </c>
      <c r="C15" s="9">
        <v>7.2</v>
      </c>
      <c r="D15" s="9">
        <v>7.2</v>
      </c>
      <c r="E15" s="9">
        <v>7.2</v>
      </c>
      <c r="F15" s="9">
        <v>7.2</v>
      </c>
      <c r="G15" s="9">
        <v>7.1</v>
      </c>
      <c r="H15" s="9">
        <v>5.3</v>
      </c>
      <c r="J15" s="9" t="s">
        <v>8</v>
      </c>
      <c r="K15" s="9">
        <v>8.5</v>
      </c>
      <c r="L15" s="9">
        <v>8.5</v>
      </c>
      <c r="M15" s="9">
        <v>8.5</v>
      </c>
      <c r="N15" s="9">
        <v>8.5</v>
      </c>
      <c r="O15" s="9">
        <v>8.4</v>
      </c>
      <c r="P15">
        <v>6.3</v>
      </c>
    </row>
    <row r="16" spans="2:16" ht="12.75">
      <c r="B16" s="9" t="s">
        <v>9</v>
      </c>
      <c r="C16" s="9">
        <v>14.3</v>
      </c>
      <c r="D16" s="9">
        <v>14.3</v>
      </c>
      <c r="E16" s="9">
        <v>14.3</v>
      </c>
      <c r="F16" s="9">
        <v>14.3</v>
      </c>
      <c r="G16" s="9">
        <v>14.3</v>
      </c>
      <c r="H16" s="9">
        <v>14.3</v>
      </c>
      <c r="J16" s="9" t="s">
        <v>9</v>
      </c>
      <c r="K16" s="9">
        <v>16.6</v>
      </c>
      <c r="L16" s="9">
        <v>16.6</v>
      </c>
      <c r="M16" s="9">
        <v>16.6</v>
      </c>
      <c r="N16" s="9">
        <v>16.6</v>
      </c>
      <c r="O16" s="9">
        <v>16.6</v>
      </c>
      <c r="P16">
        <v>16.6</v>
      </c>
    </row>
    <row r="17" spans="2:16" ht="12.75">
      <c r="B17" s="9" t="s">
        <v>10</v>
      </c>
      <c r="C17" s="9">
        <v>12.4</v>
      </c>
      <c r="D17" s="9">
        <v>12.4</v>
      </c>
      <c r="E17" s="9">
        <v>12.4</v>
      </c>
      <c r="F17" s="9">
        <v>12.4</v>
      </c>
      <c r="G17" s="9">
        <v>12.4</v>
      </c>
      <c r="H17" s="9">
        <v>12.4</v>
      </c>
      <c r="J17" s="9" t="s">
        <v>10</v>
      </c>
      <c r="K17" s="9">
        <v>15.4</v>
      </c>
      <c r="L17" s="9">
        <v>15.4</v>
      </c>
      <c r="M17" s="9">
        <v>15.4</v>
      </c>
      <c r="N17" s="9">
        <v>15.4</v>
      </c>
      <c r="O17" s="9">
        <v>15.4</v>
      </c>
      <c r="P17">
        <v>15.4</v>
      </c>
    </row>
    <row r="18" spans="2:16" ht="12.75">
      <c r="B18" s="9" t="s">
        <v>11</v>
      </c>
      <c r="C18" s="9">
        <v>14</v>
      </c>
      <c r="D18" s="9">
        <v>17</v>
      </c>
      <c r="E18" s="9">
        <v>14.2</v>
      </c>
      <c r="F18" s="9">
        <v>13.7</v>
      </c>
      <c r="G18" s="9">
        <v>13.2</v>
      </c>
      <c r="H18" s="9">
        <v>12.9</v>
      </c>
      <c r="J18" s="9" t="s">
        <v>11</v>
      </c>
      <c r="K18" s="9">
        <v>15.7</v>
      </c>
      <c r="L18" s="9">
        <v>19.1</v>
      </c>
      <c r="M18" s="9">
        <v>15.9</v>
      </c>
      <c r="N18" s="9">
        <v>15.4</v>
      </c>
      <c r="O18" s="9">
        <v>14.8</v>
      </c>
      <c r="P18">
        <v>14.5</v>
      </c>
    </row>
    <row r="19" spans="2:16" ht="12.75">
      <c r="B19" s="9" t="s">
        <v>12</v>
      </c>
      <c r="C19" s="9">
        <v>7.1</v>
      </c>
      <c r="D19" s="9">
        <v>12.1</v>
      </c>
      <c r="E19" s="9">
        <v>8.1</v>
      </c>
      <c r="F19" s="9">
        <v>6.1</v>
      </c>
      <c r="G19" s="9">
        <v>4</v>
      </c>
      <c r="H19" s="9">
        <v>3</v>
      </c>
      <c r="J19" s="9" t="s">
        <v>12</v>
      </c>
      <c r="K19" s="9">
        <v>8.4</v>
      </c>
      <c r="L19" s="9">
        <v>14.5</v>
      </c>
      <c r="M19" s="9">
        <v>9.6</v>
      </c>
      <c r="N19" s="9">
        <v>7.2</v>
      </c>
      <c r="O19" s="9">
        <v>4.8</v>
      </c>
      <c r="P19">
        <v>3.6</v>
      </c>
    </row>
    <row r="20" spans="2:16" ht="12.75">
      <c r="B20" s="9" t="s">
        <v>13</v>
      </c>
      <c r="C20" s="9">
        <v>10</v>
      </c>
      <c r="D20" s="9">
        <v>10</v>
      </c>
      <c r="E20" s="9">
        <v>10</v>
      </c>
      <c r="F20" s="9">
        <v>10</v>
      </c>
      <c r="G20" s="9">
        <v>9.9</v>
      </c>
      <c r="H20" s="9">
        <v>9.8</v>
      </c>
      <c r="J20" s="9" t="s">
        <v>13</v>
      </c>
      <c r="K20" s="9">
        <v>10.7</v>
      </c>
      <c r="L20" s="9">
        <v>10.7</v>
      </c>
      <c r="M20" s="9">
        <v>10.7</v>
      </c>
      <c r="N20" s="9">
        <v>10.7</v>
      </c>
      <c r="O20" s="9">
        <v>10.7</v>
      </c>
      <c r="P20">
        <v>10.6</v>
      </c>
    </row>
    <row r="21" spans="2:16" ht="12.75">
      <c r="B21" s="9" t="s">
        <v>14</v>
      </c>
      <c r="C21" s="9">
        <v>5.9</v>
      </c>
      <c r="D21" s="9">
        <v>7.8</v>
      </c>
      <c r="E21" s="9">
        <v>6.3</v>
      </c>
      <c r="F21" s="9">
        <v>5.6</v>
      </c>
      <c r="G21" s="9">
        <v>4.9</v>
      </c>
      <c r="H21" s="9">
        <v>4.4</v>
      </c>
      <c r="J21" s="9" t="s">
        <v>14</v>
      </c>
      <c r="K21" s="9">
        <v>6.7</v>
      </c>
      <c r="L21" s="9">
        <v>8.8</v>
      </c>
      <c r="M21" s="9">
        <v>7.1</v>
      </c>
      <c r="N21" s="9">
        <v>6.3</v>
      </c>
      <c r="O21" s="9">
        <v>5.5</v>
      </c>
      <c r="P21">
        <v>5</v>
      </c>
    </row>
    <row r="22" spans="2:16" ht="12.75">
      <c r="B22" s="9" t="s">
        <v>15</v>
      </c>
      <c r="C22" s="9">
        <v>6.3</v>
      </c>
      <c r="D22" s="9">
        <v>8.9</v>
      </c>
      <c r="E22" s="9">
        <v>6.9</v>
      </c>
      <c r="F22" s="9">
        <v>5.9</v>
      </c>
      <c r="G22" s="9">
        <v>4.7</v>
      </c>
      <c r="H22" s="9">
        <v>3.5</v>
      </c>
      <c r="J22" s="9" t="s">
        <v>15</v>
      </c>
      <c r="K22" s="9">
        <v>7.5</v>
      </c>
      <c r="L22" s="9">
        <v>10.7</v>
      </c>
      <c r="M22" s="9">
        <v>8.2</v>
      </c>
      <c r="N22" s="9">
        <v>7</v>
      </c>
      <c r="O22" s="9">
        <v>5.6</v>
      </c>
      <c r="P22">
        <v>4.2</v>
      </c>
    </row>
    <row r="23" spans="2:16" ht="12.75">
      <c r="B23" s="9" t="s">
        <v>16</v>
      </c>
      <c r="C23" s="9">
        <v>19.7</v>
      </c>
      <c r="D23" s="9">
        <v>21.7</v>
      </c>
      <c r="E23" s="9">
        <v>20</v>
      </c>
      <c r="F23" s="9">
        <v>19.2</v>
      </c>
      <c r="G23" s="9">
        <v>18.4</v>
      </c>
      <c r="H23" s="9">
        <v>18</v>
      </c>
      <c r="J23" s="9" t="s">
        <v>16</v>
      </c>
      <c r="K23" s="9">
        <v>24</v>
      </c>
      <c r="L23" s="9">
        <v>26.5</v>
      </c>
      <c r="M23" s="9">
        <v>24.5</v>
      </c>
      <c r="N23" s="9">
        <v>23.5</v>
      </c>
      <c r="O23" s="9">
        <v>22.5</v>
      </c>
      <c r="P23">
        <v>22</v>
      </c>
    </row>
    <row r="24" spans="2:16" ht="12.75">
      <c r="B24" s="9" t="s">
        <v>17</v>
      </c>
      <c r="C24" s="9">
        <v>4.9</v>
      </c>
      <c r="D24" s="9">
        <v>7.3</v>
      </c>
      <c r="E24" s="9">
        <v>5</v>
      </c>
      <c r="F24" s="9">
        <v>4.8</v>
      </c>
      <c r="G24" s="9">
        <v>4.6</v>
      </c>
      <c r="H24" s="9">
        <v>4.5</v>
      </c>
      <c r="J24" s="9" t="s">
        <v>17</v>
      </c>
      <c r="K24" s="9">
        <v>5.2</v>
      </c>
      <c r="L24" s="9">
        <v>8.9</v>
      </c>
      <c r="M24" s="9">
        <v>5.9</v>
      </c>
      <c r="N24" s="9">
        <v>4.8</v>
      </c>
      <c r="O24" s="9">
        <v>4.6</v>
      </c>
      <c r="P24">
        <v>4.5</v>
      </c>
    </row>
    <row r="25" spans="2:16" ht="12.75">
      <c r="B25" s="9" t="s">
        <v>18</v>
      </c>
      <c r="C25" s="9">
        <v>16.4</v>
      </c>
      <c r="D25" s="9">
        <v>17.2</v>
      </c>
      <c r="E25" s="9">
        <v>16.6</v>
      </c>
      <c r="F25" s="9">
        <v>16.3</v>
      </c>
      <c r="G25" s="9">
        <v>16</v>
      </c>
      <c r="H25" s="9">
        <v>15.8</v>
      </c>
      <c r="J25" s="9" t="s">
        <v>18</v>
      </c>
      <c r="K25" s="9">
        <v>19.2</v>
      </c>
      <c r="L25" s="9">
        <v>20.1</v>
      </c>
      <c r="M25" s="9">
        <v>19.4</v>
      </c>
      <c r="N25" s="9">
        <v>19.1</v>
      </c>
      <c r="O25" s="9">
        <v>18.7</v>
      </c>
      <c r="P25">
        <v>18.5</v>
      </c>
    </row>
    <row r="26" spans="2:16" ht="12.75">
      <c r="B26" s="9" t="s">
        <v>19</v>
      </c>
      <c r="C26" s="9">
        <v>8.4</v>
      </c>
      <c r="D26" s="9">
        <v>14.3</v>
      </c>
      <c r="E26" s="9">
        <v>9.6</v>
      </c>
      <c r="F26" s="9">
        <v>7.2</v>
      </c>
      <c r="G26" s="9">
        <v>4.8</v>
      </c>
      <c r="H26" s="9">
        <v>3.6</v>
      </c>
      <c r="J26" s="9" t="s">
        <v>19</v>
      </c>
      <c r="K26" s="9">
        <v>9.9</v>
      </c>
      <c r="L26" s="9">
        <v>16.8</v>
      </c>
      <c r="M26" s="9">
        <v>11.2</v>
      </c>
      <c r="N26" s="9">
        <v>8.4</v>
      </c>
      <c r="O26" s="9">
        <v>5.6</v>
      </c>
      <c r="P26">
        <v>4.2</v>
      </c>
    </row>
    <row r="27" spans="2:16" ht="12.75">
      <c r="B27" s="9" t="s">
        <v>20</v>
      </c>
      <c r="C27" s="9">
        <v>10.3</v>
      </c>
      <c r="D27" s="9">
        <v>11.4</v>
      </c>
      <c r="E27" s="9">
        <v>10.5</v>
      </c>
      <c r="F27" s="9">
        <v>10.2</v>
      </c>
      <c r="G27" s="9">
        <v>8.5</v>
      </c>
      <c r="H27" s="9">
        <v>7.2</v>
      </c>
      <c r="J27" s="9" t="s">
        <v>20</v>
      </c>
      <c r="K27" s="9">
        <v>12</v>
      </c>
      <c r="L27" s="9">
        <v>13.4</v>
      </c>
      <c r="M27" s="9">
        <v>12.3</v>
      </c>
      <c r="N27" s="9">
        <v>11.9</v>
      </c>
      <c r="O27" s="9">
        <v>9.9</v>
      </c>
      <c r="P27">
        <v>8.4</v>
      </c>
    </row>
    <row r="28" spans="2:16" ht="12.75">
      <c r="B28" s="9" t="s">
        <v>21</v>
      </c>
      <c r="C28" s="9">
        <v>8.4</v>
      </c>
      <c r="D28" s="9">
        <v>8.4</v>
      </c>
      <c r="E28" s="9">
        <v>8.4</v>
      </c>
      <c r="F28" s="9">
        <v>8.4</v>
      </c>
      <c r="G28" s="9">
        <v>8.4</v>
      </c>
      <c r="H28" s="9">
        <v>8.4</v>
      </c>
      <c r="J28" s="9" t="s">
        <v>21</v>
      </c>
      <c r="K28" s="9">
        <v>8.6</v>
      </c>
      <c r="L28" s="9">
        <v>9.5</v>
      </c>
      <c r="M28" s="9">
        <v>8.6</v>
      </c>
      <c r="N28" s="9">
        <v>8.6</v>
      </c>
      <c r="O28" s="9">
        <v>8.6</v>
      </c>
      <c r="P28">
        <v>8.6</v>
      </c>
    </row>
    <row r="29" spans="2:16" ht="12.75">
      <c r="B29" s="9" t="s">
        <v>22</v>
      </c>
      <c r="C29" s="9">
        <v>8.1</v>
      </c>
      <c r="D29" s="9">
        <v>8</v>
      </c>
      <c r="E29" s="9">
        <v>7.9</v>
      </c>
      <c r="F29" s="9">
        <v>8.1</v>
      </c>
      <c r="G29" s="9">
        <v>8</v>
      </c>
      <c r="H29" s="9">
        <v>7.9</v>
      </c>
      <c r="J29" s="9" t="s">
        <v>22</v>
      </c>
      <c r="K29" s="9">
        <v>9.5</v>
      </c>
      <c r="L29" s="9">
        <v>9.3</v>
      </c>
      <c r="M29" s="9">
        <v>9.2</v>
      </c>
      <c r="N29" s="9">
        <v>9.5</v>
      </c>
      <c r="O29" s="9">
        <v>9.3</v>
      </c>
      <c r="P29">
        <v>9.2</v>
      </c>
    </row>
    <row r="30" spans="2:16" ht="12.75">
      <c r="B30" s="9" t="s">
        <v>23</v>
      </c>
      <c r="C30" s="9">
        <v>8.8</v>
      </c>
      <c r="D30" s="9">
        <v>8.8</v>
      </c>
      <c r="E30" s="9">
        <v>8.8</v>
      </c>
      <c r="F30" s="9">
        <v>8.8</v>
      </c>
      <c r="G30" s="9">
        <v>8.8</v>
      </c>
      <c r="H30" s="9">
        <v>8.8</v>
      </c>
      <c r="J30" s="9" t="s">
        <v>23</v>
      </c>
      <c r="K30" s="9">
        <v>10.6</v>
      </c>
      <c r="L30" s="9">
        <v>10.6</v>
      </c>
      <c r="M30" s="9">
        <v>10.6</v>
      </c>
      <c r="N30" s="9">
        <v>10.6</v>
      </c>
      <c r="O30" s="9">
        <v>10.6</v>
      </c>
      <c r="P30">
        <v>10.6</v>
      </c>
    </row>
    <row r="31" spans="2:16" ht="12.75">
      <c r="B31" s="9" t="s">
        <v>24</v>
      </c>
      <c r="C31" s="9">
        <v>12.2</v>
      </c>
      <c r="D31" s="9">
        <v>12.2</v>
      </c>
      <c r="E31" s="9">
        <v>12.2</v>
      </c>
      <c r="F31" s="9">
        <v>12.2</v>
      </c>
      <c r="G31" s="9">
        <v>12.2</v>
      </c>
      <c r="H31" s="9">
        <v>10</v>
      </c>
      <c r="J31" s="9" t="s">
        <v>24</v>
      </c>
      <c r="K31" s="9">
        <v>14.3</v>
      </c>
      <c r="L31" s="9">
        <v>14.3</v>
      </c>
      <c r="M31" s="9">
        <v>14.3</v>
      </c>
      <c r="N31" s="9">
        <v>14.3</v>
      </c>
      <c r="O31" s="9">
        <v>14.3</v>
      </c>
      <c r="P31">
        <v>11.7</v>
      </c>
    </row>
    <row r="32" spans="2:16" ht="12.75">
      <c r="B32" s="9" t="s">
        <v>25</v>
      </c>
      <c r="C32" s="9">
        <v>9.9</v>
      </c>
      <c r="D32" s="9">
        <v>12.2</v>
      </c>
      <c r="E32" s="9">
        <v>10.3</v>
      </c>
      <c r="F32" s="9">
        <v>9.9</v>
      </c>
      <c r="G32" s="9">
        <v>12</v>
      </c>
      <c r="H32" s="9">
        <v>12.9</v>
      </c>
      <c r="J32" s="9" t="s">
        <v>25</v>
      </c>
      <c r="K32" s="9">
        <v>11.3</v>
      </c>
      <c r="L32" s="9">
        <v>14</v>
      </c>
      <c r="M32" s="9">
        <v>11.8</v>
      </c>
      <c r="N32" s="9">
        <v>11.3</v>
      </c>
      <c r="O32" s="9">
        <v>13.7</v>
      </c>
      <c r="P32">
        <v>14.7</v>
      </c>
    </row>
    <row r="33" spans="2:16" ht="12.75">
      <c r="B33" s="9" t="s">
        <v>26</v>
      </c>
      <c r="C33" s="9">
        <v>10.5</v>
      </c>
      <c r="D33" s="9">
        <v>10.7</v>
      </c>
      <c r="E33" s="9">
        <v>10.5</v>
      </c>
      <c r="F33" s="9">
        <v>9.8</v>
      </c>
      <c r="G33" s="9">
        <v>6.8</v>
      </c>
      <c r="H33" s="9">
        <v>5.1</v>
      </c>
      <c r="J33" s="9" t="s">
        <v>26</v>
      </c>
      <c r="K33" s="9">
        <v>12.8</v>
      </c>
      <c r="L33" s="9">
        <v>13.1</v>
      </c>
      <c r="M33" s="9">
        <v>12.9</v>
      </c>
      <c r="N33" s="9">
        <v>12</v>
      </c>
      <c r="O33" s="9">
        <v>8.3</v>
      </c>
      <c r="P33">
        <v>6.2</v>
      </c>
    </row>
    <row r="34" spans="2:16" ht="12.75">
      <c r="B34" s="9" t="s">
        <v>27</v>
      </c>
      <c r="C34" s="9">
        <v>11</v>
      </c>
      <c r="D34" s="9">
        <v>11</v>
      </c>
      <c r="E34" s="9">
        <v>11</v>
      </c>
      <c r="F34" s="9">
        <v>11</v>
      </c>
      <c r="G34" s="9">
        <v>11</v>
      </c>
      <c r="H34" s="9">
        <v>11</v>
      </c>
      <c r="J34" s="9" t="s">
        <v>27</v>
      </c>
      <c r="K34" s="9">
        <v>12.9</v>
      </c>
      <c r="L34" s="9">
        <v>12.9</v>
      </c>
      <c r="M34" s="9">
        <v>12.9</v>
      </c>
      <c r="N34" s="9">
        <v>12.9</v>
      </c>
      <c r="O34" s="9">
        <v>12.9</v>
      </c>
      <c r="P34">
        <v>12.9</v>
      </c>
    </row>
    <row r="35" spans="2:16" ht="12.75">
      <c r="B35" s="9" t="s">
        <v>28</v>
      </c>
      <c r="C35" s="9">
        <v>4.5</v>
      </c>
      <c r="D35" s="9">
        <v>6.8</v>
      </c>
      <c r="E35" s="9">
        <v>4.9</v>
      </c>
      <c r="F35" s="9">
        <v>4.1</v>
      </c>
      <c r="G35" s="9">
        <v>2.9</v>
      </c>
      <c r="H35" s="9">
        <v>2.1</v>
      </c>
      <c r="J35" s="9" t="s">
        <v>28</v>
      </c>
      <c r="K35" s="9">
        <v>5.2</v>
      </c>
      <c r="L35" s="9">
        <v>7.8</v>
      </c>
      <c r="M35" s="9">
        <v>5.6</v>
      </c>
      <c r="N35" s="9">
        <v>4.7</v>
      </c>
      <c r="O35" s="9">
        <v>3.3</v>
      </c>
      <c r="P35">
        <v>2.5</v>
      </c>
    </row>
    <row r="36" spans="2:16" ht="12.75">
      <c r="B36" s="9" t="s">
        <v>29</v>
      </c>
      <c r="C36" s="9">
        <v>5.8</v>
      </c>
      <c r="D36" s="9">
        <v>7.2</v>
      </c>
      <c r="E36" s="9">
        <v>6.1</v>
      </c>
      <c r="F36" s="9">
        <v>5.5</v>
      </c>
      <c r="G36" s="9">
        <v>4.9</v>
      </c>
      <c r="H36" s="9">
        <v>4.1</v>
      </c>
      <c r="J36" s="9" t="s">
        <v>29</v>
      </c>
      <c r="K36" s="9">
        <v>6.8</v>
      </c>
      <c r="L36" s="9">
        <v>8.3</v>
      </c>
      <c r="M36" s="9">
        <v>7.1</v>
      </c>
      <c r="N36" s="9">
        <v>6.4</v>
      </c>
      <c r="O36" s="9">
        <v>5.7</v>
      </c>
      <c r="P36">
        <v>4.8</v>
      </c>
    </row>
    <row r="37" spans="2:15" ht="12.75">
      <c r="B37" s="9"/>
      <c r="C37" s="9"/>
      <c r="D37" s="9"/>
      <c r="E37" s="9"/>
      <c r="F37" s="9"/>
      <c r="G37" s="9"/>
      <c r="H37" s="9"/>
      <c r="J37" s="9"/>
      <c r="K37" s="9"/>
      <c r="L37" s="9"/>
      <c r="M37" s="9"/>
      <c r="N37" s="9"/>
      <c r="O37" s="9"/>
    </row>
    <row r="38" spans="2:16" ht="12.75">
      <c r="B38" s="9" t="s">
        <v>30</v>
      </c>
      <c r="C38" s="10">
        <f aca="true" t="shared" si="0" ref="C38:H38">AVERAGE(C7:C36)</f>
        <v>9.643333333333334</v>
      </c>
      <c r="D38" s="10">
        <f t="shared" si="0"/>
        <v>11.439999999999998</v>
      </c>
      <c r="E38" s="10">
        <f t="shared" si="0"/>
        <v>9.933333333333334</v>
      </c>
      <c r="F38" s="10">
        <f t="shared" si="0"/>
        <v>9.323333333333332</v>
      </c>
      <c r="G38" s="10">
        <f t="shared" si="0"/>
        <v>8.520000000000001</v>
      </c>
      <c r="H38" s="10">
        <f t="shared" si="0"/>
        <v>7.823333333333334</v>
      </c>
      <c r="J38" s="9" t="s">
        <v>30</v>
      </c>
      <c r="K38" s="9">
        <f aca="true" t="shared" si="1" ref="K38:P38">AVERAGE(K7:K36)</f>
        <v>11.23333333333333</v>
      </c>
      <c r="L38" s="9">
        <f t="shared" si="1"/>
        <v>13.400000000000002</v>
      </c>
      <c r="M38" s="9">
        <f t="shared" si="1"/>
        <v>11.596666666666668</v>
      </c>
      <c r="N38" s="9">
        <f t="shared" si="1"/>
        <v>10.856666666666666</v>
      </c>
      <c r="O38" s="9">
        <f t="shared" si="1"/>
        <v>9.903333333333332</v>
      </c>
      <c r="P38" s="1">
        <f t="shared" si="1"/>
        <v>9.096666666666664</v>
      </c>
    </row>
    <row r="39" spans="2:8" ht="12.75">
      <c r="B39" s="9"/>
      <c r="C39" s="9"/>
      <c r="D39" s="9"/>
      <c r="E39" s="9"/>
      <c r="F39" s="9"/>
      <c r="G39" s="9"/>
      <c r="H39" s="9"/>
    </row>
    <row r="40" spans="2:8" ht="12.75" hidden="1">
      <c r="B40" s="6" t="s">
        <v>35</v>
      </c>
      <c r="C40" s="1"/>
      <c r="D40" s="1"/>
      <c r="E40" s="1"/>
      <c r="F40" s="1"/>
      <c r="G40" s="1"/>
      <c r="H40" s="1"/>
    </row>
    <row r="41" spans="2:16" ht="12.75" hidden="1">
      <c r="B41" t="s">
        <v>13</v>
      </c>
      <c r="C41">
        <v>52.8</v>
      </c>
      <c r="D41">
        <v>52.8</v>
      </c>
      <c r="E41">
        <v>52.8</v>
      </c>
      <c r="F41">
        <v>52.8</v>
      </c>
      <c r="G41">
        <v>52.8</v>
      </c>
      <c r="H41">
        <v>52.8</v>
      </c>
      <c r="J41">
        <f aca="true" t="shared" si="2" ref="J41:O41">C20-C41</f>
        <v>-42.8</v>
      </c>
      <c r="K41">
        <f t="shared" si="2"/>
        <v>-42.8</v>
      </c>
      <c r="L41">
        <f t="shared" si="2"/>
        <v>-42.8</v>
      </c>
      <c r="M41">
        <f t="shared" si="2"/>
        <v>-42.8</v>
      </c>
      <c r="N41">
        <f t="shared" si="2"/>
        <v>-42.9</v>
      </c>
      <c r="O41">
        <f t="shared" si="2"/>
        <v>-43</v>
      </c>
      <c r="P41">
        <f>C41/C20</f>
        <v>5.279999999999999</v>
      </c>
    </row>
    <row r="42" spans="2:16" ht="12.75" hidden="1">
      <c r="B42" t="s">
        <v>17</v>
      </c>
      <c r="C42">
        <v>32.5</v>
      </c>
      <c r="D42">
        <v>55.3</v>
      </c>
      <c r="E42">
        <v>36.8</v>
      </c>
      <c r="F42">
        <v>29.9</v>
      </c>
      <c r="G42">
        <v>28.6</v>
      </c>
      <c r="H42">
        <v>28</v>
      </c>
      <c r="J42">
        <f aca="true" t="shared" si="3" ref="J42:O42">C24-C42</f>
        <v>-27.6</v>
      </c>
      <c r="K42">
        <f t="shared" si="3"/>
        <v>-48</v>
      </c>
      <c r="L42">
        <f t="shared" si="3"/>
        <v>-31.799999999999997</v>
      </c>
      <c r="M42">
        <f t="shared" si="3"/>
        <v>-25.099999999999998</v>
      </c>
      <c r="N42">
        <f t="shared" si="3"/>
        <v>-24</v>
      </c>
      <c r="O42">
        <f t="shared" si="3"/>
        <v>-23.5</v>
      </c>
      <c r="P42">
        <f>F42/F24</f>
        <v>6.229166666666667</v>
      </c>
    </row>
    <row r="43" spans="2:15" ht="12.75" hidden="1">
      <c r="B43" t="s">
        <v>21</v>
      </c>
      <c r="C43">
        <v>44.5</v>
      </c>
      <c r="D43">
        <v>49</v>
      </c>
      <c r="E43">
        <v>44.5</v>
      </c>
      <c r="F43">
        <v>44.5</v>
      </c>
      <c r="G43">
        <v>44.5</v>
      </c>
      <c r="H43">
        <v>44.5</v>
      </c>
      <c r="J43">
        <f aca="true" t="shared" si="4" ref="J43:O43">C28-C43</f>
        <v>-36.1</v>
      </c>
      <c r="K43">
        <f t="shared" si="4"/>
        <v>-40.6</v>
      </c>
      <c r="L43">
        <f t="shared" si="4"/>
        <v>-36.1</v>
      </c>
      <c r="M43">
        <f t="shared" si="4"/>
        <v>-36.1</v>
      </c>
      <c r="N43">
        <f t="shared" si="4"/>
        <v>-36.1</v>
      </c>
      <c r="O43">
        <f t="shared" si="4"/>
        <v>-36.1</v>
      </c>
    </row>
    <row r="44" spans="2:15" ht="12.75" hidden="1">
      <c r="B44" t="s">
        <v>26</v>
      </c>
      <c r="C44">
        <v>62.6</v>
      </c>
      <c r="D44">
        <v>62.8</v>
      </c>
      <c r="E44">
        <v>62.6</v>
      </c>
      <c r="F44">
        <v>59</v>
      </c>
      <c r="G44">
        <v>41</v>
      </c>
      <c r="H44">
        <v>30.7</v>
      </c>
      <c r="J44">
        <f aca="true" t="shared" si="5" ref="J44:O44">C33-C44</f>
        <v>-52.1</v>
      </c>
      <c r="K44">
        <f t="shared" si="5"/>
        <v>-52.099999999999994</v>
      </c>
      <c r="L44">
        <f t="shared" si="5"/>
        <v>-52.1</v>
      </c>
      <c r="M44">
        <f t="shared" si="5"/>
        <v>-49.2</v>
      </c>
      <c r="N44">
        <f t="shared" si="5"/>
        <v>-34.2</v>
      </c>
      <c r="O44">
        <f t="shared" si="5"/>
        <v>-25.6</v>
      </c>
    </row>
    <row r="45" spans="2:8" ht="12.75">
      <c r="B45" s="6"/>
      <c r="C45" s="1"/>
      <c r="D45" s="1"/>
      <c r="E45" s="1"/>
      <c r="F45" s="1"/>
      <c r="G45" s="1"/>
      <c r="H45" s="1"/>
    </row>
    <row r="46" spans="2:8" ht="12.75">
      <c r="B46" s="7" t="s">
        <v>36</v>
      </c>
      <c r="C46" s="8">
        <f>STDEV(C7:C36)</f>
        <v>3.46237743050413</v>
      </c>
      <c r="D46" s="8">
        <f>STDEV(D7:D36)</f>
        <v>3.5832560804289595</v>
      </c>
      <c r="E46" s="8">
        <f>STDEV(E7:E36)</f>
        <v>3.4263012462253046</v>
      </c>
      <c r="F46" s="8">
        <f>STDEV(F7:F36)</f>
        <v>3.507890940518923</v>
      </c>
      <c r="G46" s="8">
        <f>STDEV(G7:G36)</f>
        <v>3.8845760430814993</v>
      </c>
      <c r="H46" s="8">
        <f>STDEV(H10:H39)</f>
        <v>4.201946098429792</v>
      </c>
    </row>
    <row r="47" spans="2:8" ht="12.75">
      <c r="B47" s="7" t="s">
        <v>37</v>
      </c>
      <c r="C47" s="8">
        <f>C46/C38*100</f>
        <v>35.90436326136325</v>
      </c>
      <c r="D47" s="8">
        <f>D46/D38*100</f>
        <v>31.322168535218182</v>
      </c>
      <c r="E47" s="8">
        <f>E46/E38*100</f>
        <v>34.492965566026555</v>
      </c>
      <c r="F47" s="8">
        <f>F46/F38*100</f>
        <v>37.62485813928055</v>
      </c>
      <c r="G47" s="8">
        <f>G46/G38*100</f>
        <v>45.59361552912557</v>
      </c>
      <c r="H47" s="8" t="e">
        <f>H46/#REF!*100</f>
        <v>#REF!</v>
      </c>
    </row>
    <row r="49" spans="2:8" ht="12.75">
      <c r="B49" s="7" t="s">
        <v>38</v>
      </c>
      <c r="C49" s="8">
        <f aca="true" t="shared" si="6" ref="C49:H49">AVERAGE(C8:C9,C12:C16,C19:C20,C23,C25,C29,C31:C32,C35)</f>
        <v>10.586666666666666</v>
      </c>
      <c r="D49" s="8">
        <f t="shared" si="6"/>
        <v>12.166666666666664</v>
      </c>
      <c r="E49" s="8">
        <f t="shared" si="6"/>
        <v>10.82</v>
      </c>
      <c r="F49" s="8">
        <f t="shared" si="6"/>
        <v>10.34</v>
      </c>
      <c r="G49" s="8">
        <f t="shared" si="6"/>
        <v>9.813333333333334</v>
      </c>
      <c r="H49" s="8">
        <f t="shared" si="6"/>
        <v>9.1</v>
      </c>
    </row>
    <row r="50" spans="2:8" ht="12.75">
      <c r="B50" s="7" t="s">
        <v>39</v>
      </c>
      <c r="C50" s="8">
        <f aca="true" t="shared" si="7" ref="C50:H50">AVERAGE(C12:C13,C18,C27,C32)</f>
        <v>11.16</v>
      </c>
      <c r="D50" s="8">
        <f t="shared" si="7"/>
        <v>13.9</v>
      </c>
      <c r="E50" s="8">
        <f t="shared" si="7"/>
        <v>11.540000000000001</v>
      </c>
      <c r="F50" s="8">
        <f t="shared" si="7"/>
        <v>10.84</v>
      </c>
      <c r="G50" s="8">
        <f t="shared" si="7"/>
        <v>10.419999999999998</v>
      </c>
      <c r="H50" s="8">
        <f t="shared" si="7"/>
        <v>10.16</v>
      </c>
    </row>
    <row r="51" spans="2:8" ht="12.75">
      <c r="B51" s="7" t="s">
        <v>40</v>
      </c>
      <c r="C51" s="8">
        <f aca="true" t="shared" si="8" ref="C51:H51">AVERAGE(C7,C10,C19,C26,C35,C36)</f>
        <v>6.866666666666666</v>
      </c>
      <c r="D51" s="8">
        <f t="shared" si="8"/>
        <v>10.633333333333333</v>
      </c>
      <c r="E51" s="8">
        <f t="shared" si="8"/>
        <v>7.6000000000000005</v>
      </c>
      <c r="F51" s="8">
        <f t="shared" si="8"/>
        <v>6.099999999999999</v>
      </c>
      <c r="G51" s="8">
        <f t="shared" si="8"/>
        <v>4.3999999999999995</v>
      </c>
      <c r="H51" s="8">
        <f t="shared" si="8"/>
        <v>3.4500000000000006</v>
      </c>
    </row>
    <row r="52" spans="2:8" ht="12.75">
      <c r="B52" s="7" t="s">
        <v>41</v>
      </c>
      <c r="C52" s="8">
        <f aca="true" t="shared" si="9" ref="C52:H52">AVERAGE(C16,C20,C31,C29,C34)</f>
        <v>11.120000000000001</v>
      </c>
      <c r="D52" s="8">
        <f t="shared" si="9"/>
        <v>11.1</v>
      </c>
      <c r="E52" s="8">
        <f t="shared" si="9"/>
        <v>11.08</v>
      </c>
      <c r="F52" s="8">
        <f t="shared" si="9"/>
        <v>11.120000000000001</v>
      </c>
      <c r="G52" s="8">
        <f t="shared" si="9"/>
        <v>11.080000000000002</v>
      </c>
      <c r="H52" s="8">
        <f t="shared" si="9"/>
        <v>10.6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32"/>
  <sheetViews>
    <sheetView zoomScalePageLayoutView="0" workbookViewId="0" topLeftCell="A1">
      <selection activeCell="G30" sqref="G30"/>
    </sheetView>
  </sheetViews>
  <sheetFormatPr defaultColWidth="9.33203125" defaultRowHeight="12.75"/>
  <sheetData>
    <row r="1" spans="1:8" ht="12.75">
      <c r="A1" s="9" t="s">
        <v>0</v>
      </c>
      <c r="B1" s="9">
        <f>indicator!D7</f>
        <v>11.7</v>
      </c>
      <c r="C1" s="9">
        <f>'4.13 Eng'!E12</f>
        <v>19</v>
      </c>
      <c r="D1" s="9">
        <f>'4.13 Eng'!C12</f>
        <v>9.3</v>
      </c>
      <c r="E1" s="9">
        <f>'4.13 Eng'!F12</f>
        <v>9.7</v>
      </c>
      <c r="F1" s="3"/>
      <c r="G1" s="17">
        <f aca="true" t="shared" si="0" ref="G1:G30">C1-B1</f>
        <v>7.300000000000001</v>
      </c>
      <c r="H1" s="15">
        <f aca="true" t="shared" si="1" ref="H1:H30">E1-D1</f>
        <v>0.3999999999999986</v>
      </c>
    </row>
    <row r="2" spans="1:8" ht="12.75">
      <c r="A2" s="9" t="s">
        <v>1</v>
      </c>
      <c r="B2" s="9">
        <f>indicator!D8</f>
        <v>12.2</v>
      </c>
      <c r="C2" s="9">
        <f>'4.13 Eng'!E13</f>
        <v>11.6</v>
      </c>
      <c r="D2" s="9">
        <f>'4.13 Eng'!C13</f>
        <v>10.5</v>
      </c>
      <c r="E2" s="9">
        <f>'4.13 Eng'!F13</f>
        <v>11.6</v>
      </c>
      <c r="F2" s="3"/>
      <c r="G2" s="14">
        <f t="shared" si="0"/>
        <v>-0.5999999999999996</v>
      </c>
      <c r="H2" s="15">
        <f t="shared" si="1"/>
        <v>1.0999999999999996</v>
      </c>
    </row>
    <row r="3" spans="1:8" ht="12.75">
      <c r="A3" s="9" t="s">
        <v>2</v>
      </c>
      <c r="B3" s="9">
        <f>indicator!D9</f>
        <v>8.9</v>
      </c>
      <c r="C3" s="9">
        <f>'4.13 Eng'!E14</f>
        <v>11.3</v>
      </c>
      <c r="D3" s="9">
        <f>'4.13 Eng'!C14</f>
        <v>7</v>
      </c>
      <c r="E3" s="9">
        <f>'4.13 Eng'!F14</f>
        <v>7.9</v>
      </c>
      <c r="F3" s="3"/>
      <c r="G3" s="14">
        <f t="shared" si="0"/>
        <v>2.4000000000000004</v>
      </c>
      <c r="H3" s="15">
        <f t="shared" si="1"/>
        <v>0.9000000000000004</v>
      </c>
    </row>
    <row r="4" spans="1:8" ht="12.75">
      <c r="A4" s="9" t="s">
        <v>3</v>
      </c>
      <c r="B4" s="9">
        <f>indicator!D10</f>
        <v>11.7</v>
      </c>
      <c r="C4" s="9">
        <f>'4.13 Eng'!E15</f>
        <v>14.6</v>
      </c>
      <c r="D4" s="9">
        <f>'4.13 Eng'!C15</f>
        <v>7.3</v>
      </c>
      <c r="E4" s="9">
        <f>'4.13 Eng'!F15</f>
        <v>8.3</v>
      </c>
      <c r="F4" s="3"/>
      <c r="G4" s="17">
        <f t="shared" si="0"/>
        <v>2.9000000000000004</v>
      </c>
      <c r="H4" s="15">
        <f t="shared" si="1"/>
        <v>1.0000000000000009</v>
      </c>
    </row>
    <row r="5" spans="1:8" ht="12.75">
      <c r="A5" s="9" t="s">
        <v>4</v>
      </c>
      <c r="B5" s="9">
        <f>indicator!D11</f>
        <v>12.1</v>
      </c>
      <c r="C5" s="9">
        <f>'4.13 Eng'!E17</f>
        <v>14.1</v>
      </c>
      <c r="D5" s="9">
        <f>'4.13 Eng'!C17</f>
        <v>7.4</v>
      </c>
      <c r="E5" s="9">
        <f>'4.13 Eng'!F17</f>
        <v>8.6</v>
      </c>
      <c r="F5" s="3"/>
      <c r="G5" s="17">
        <f t="shared" si="0"/>
        <v>2</v>
      </c>
      <c r="H5" s="15">
        <f t="shared" si="1"/>
        <v>1.1999999999999993</v>
      </c>
    </row>
    <row r="6" spans="1:8" ht="12.75">
      <c r="A6" s="9" t="s">
        <v>5</v>
      </c>
      <c r="B6" s="9">
        <f>indicator!D12</f>
        <v>18.5</v>
      </c>
      <c r="C6" s="9">
        <f>'4.13 Eng'!E18</f>
        <v>23</v>
      </c>
      <c r="D6" s="9">
        <f>'4.13 Eng'!C18</f>
        <v>13</v>
      </c>
      <c r="E6" s="9">
        <f>'4.13 Eng'!F18</f>
        <v>14.5</v>
      </c>
      <c r="F6" s="2"/>
      <c r="G6" s="17">
        <f t="shared" si="0"/>
        <v>4.5</v>
      </c>
      <c r="H6" s="15">
        <f t="shared" si="1"/>
        <v>1.5</v>
      </c>
    </row>
    <row r="7" spans="1:8" ht="12.75">
      <c r="A7" s="9" t="s">
        <v>6</v>
      </c>
      <c r="B7" s="9">
        <f>indicator!D13</f>
        <v>10.4</v>
      </c>
      <c r="C7" s="9">
        <f>'4.13 Eng'!E20</f>
        <v>13.1</v>
      </c>
      <c r="D7" s="9">
        <f>'4.13 Eng'!C20</f>
        <v>9.5</v>
      </c>
      <c r="E7" s="9">
        <f>'4.13 Eng'!F20</f>
        <v>11.2</v>
      </c>
      <c r="F7" s="3"/>
      <c r="G7" s="14">
        <f t="shared" si="0"/>
        <v>2.6999999999999993</v>
      </c>
      <c r="H7" s="15">
        <f t="shared" si="1"/>
        <v>1.6999999999999993</v>
      </c>
    </row>
    <row r="8" spans="1:8" ht="12.75">
      <c r="A8" s="9" t="s">
        <v>7</v>
      </c>
      <c r="B8" s="9">
        <f>indicator!D14</f>
        <v>10.8</v>
      </c>
      <c r="C8" s="9">
        <f>'4.13 Eng'!E21</f>
        <v>12.5</v>
      </c>
      <c r="D8" s="9">
        <f>'4.13 Eng'!C21</f>
        <v>9.5</v>
      </c>
      <c r="E8" s="9">
        <f>'4.13 Eng'!F21</f>
        <v>11.4</v>
      </c>
      <c r="F8" s="3"/>
      <c r="G8" s="14">
        <f t="shared" si="0"/>
        <v>1.6999999999999993</v>
      </c>
      <c r="H8" s="15">
        <f t="shared" si="1"/>
        <v>1.9000000000000004</v>
      </c>
    </row>
    <row r="9" spans="1:8" ht="12.75">
      <c r="A9" s="9" t="s">
        <v>8</v>
      </c>
      <c r="B9" s="9">
        <f>indicator!D15</f>
        <v>7.2</v>
      </c>
      <c r="C9" s="9">
        <f>'4.13 Eng'!E22</f>
        <v>9.6</v>
      </c>
      <c r="D9" s="9">
        <f>'4.13 Eng'!C22</f>
        <v>8.2</v>
      </c>
      <c r="E9" s="9">
        <f>'4.13 Eng'!F22</f>
        <v>9.6</v>
      </c>
      <c r="F9" s="3"/>
      <c r="G9" s="16">
        <f t="shared" si="0"/>
        <v>2.3999999999999995</v>
      </c>
      <c r="H9" s="15">
        <f t="shared" si="1"/>
        <v>1.4000000000000004</v>
      </c>
    </row>
    <row r="10" spans="1:8" ht="12.75">
      <c r="A10" s="9" t="s">
        <v>9</v>
      </c>
      <c r="B10" s="9">
        <f>indicator!D16</f>
        <v>14.3</v>
      </c>
      <c r="C10" s="9">
        <f>'4.13 Eng'!E23</f>
        <v>13.5</v>
      </c>
      <c r="D10" s="9">
        <f>'4.13 Eng'!C23</f>
        <v>8.6</v>
      </c>
      <c r="E10" s="9">
        <f>'4.13 Eng'!F23</f>
        <v>9.7</v>
      </c>
      <c r="F10" s="2"/>
      <c r="G10" s="14">
        <f t="shared" si="0"/>
        <v>-0.8000000000000007</v>
      </c>
      <c r="H10" s="15">
        <f t="shared" si="1"/>
        <v>1.0999999999999996</v>
      </c>
    </row>
    <row r="11" spans="1:8" ht="12.75">
      <c r="A11" s="9" t="s">
        <v>10</v>
      </c>
      <c r="B11" s="9">
        <f>indicator!D17</f>
        <v>12.4</v>
      </c>
      <c r="C11" s="9">
        <f>'4.13 Eng'!E24</f>
        <v>12.4</v>
      </c>
      <c r="D11" s="9">
        <f>'4.13 Eng'!C24</f>
        <v>10.5</v>
      </c>
      <c r="E11" s="9">
        <f>'4.13 Eng'!F24</f>
        <v>12.4</v>
      </c>
      <c r="F11" s="2"/>
      <c r="G11" s="14">
        <f t="shared" si="0"/>
        <v>0</v>
      </c>
      <c r="H11" s="15">
        <f t="shared" si="1"/>
        <v>1.9000000000000004</v>
      </c>
    </row>
    <row r="12" spans="1:8" ht="12.75">
      <c r="A12" s="9" t="s">
        <v>11</v>
      </c>
      <c r="B12" s="9">
        <f>indicator!D18</f>
        <v>17</v>
      </c>
      <c r="C12" s="9">
        <f>'4.13 Eng'!E25</f>
        <v>17.9</v>
      </c>
      <c r="D12" s="9">
        <f>'4.13 Eng'!C25</f>
        <v>12.1</v>
      </c>
      <c r="E12" s="9">
        <f>'4.13 Eng'!F25</f>
        <v>13.5</v>
      </c>
      <c r="F12" s="2"/>
      <c r="G12" s="17">
        <f t="shared" si="0"/>
        <v>0.8999999999999986</v>
      </c>
      <c r="H12" s="15">
        <f t="shared" si="1"/>
        <v>1.4000000000000004</v>
      </c>
    </row>
    <row r="13" spans="1:8" ht="12.75">
      <c r="A13" s="9" t="s">
        <v>12</v>
      </c>
      <c r="B13" s="9">
        <f>indicator!D19</f>
        <v>12.1</v>
      </c>
      <c r="C13" s="9">
        <f>'4.13 Eng'!E27</f>
        <v>18.6</v>
      </c>
      <c r="D13" s="9">
        <f>'4.13 Eng'!C27</f>
        <v>12.1</v>
      </c>
      <c r="E13" s="9">
        <f>'4.13 Eng'!F27</f>
        <v>12.9</v>
      </c>
      <c r="F13" s="3"/>
      <c r="G13" s="17">
        <f t="shared" si="0"/>
        <v>6.500000000000002</v>
      </c>
      <c r="H13" s="15">
        <f t="shared" si="1"/>
        <v>0.8000000000000007</v>
      </c>
    </row>
    <row r="14" spans="1:8" ht="12.75">
      <c r="A14" s="9" t="s">
        <v>13</v>
      </c>
      <c r="B14" s="9">
        <f>indicator!D20</f>
        <v>10</v>
      </c>
      <c r="C14" s="9">
        <f>'4.13 Eng'!E28</f>
        <v>13.7</v>
      </c>
      <c r="D14" s="9">
        <f>'4.13 Eng'!C28</f>
        <v>11.9</v>
      </c>
      <c r="E14" s="9">
        <f>'4.13 Eng'!F28</f>
        <v>13.7</v>
      </c>
      <c r="F14" s="3"/>
      <c r="G14" s="16">
        <f t="shared" si="0"/>
        <v>3.6999999999999993</v>
      </c>
      <c r="H14" s="15">
        <f t="shared" si="1"/>
        <v>1.799999999999999</v>
      </c>
    </row>
    <row r="15" spans="1:8" ht="12.75">
      <c r="A15" s="9" t="s">
        <v>14</v>
      </c>
      <c r="B15" s="9">
        <f>indicator!D21</f>
        <v>7.8</v>
      </c>
      <c r="C15" s="9">
        <f>'4.13 Eng'!E29</f>
        <v>10.5</v>
      </c>
      <c r="D15" s="9">
        <f>'4.13 Eng'!C29</f>
        <v>6.5</v>
      </c>
      <c r="E15" s="9">
        <f>'4.13 Eng'!F29</f>
        <v>7.5</v>
      </c>
      <c r="F15" s="3"/>
      <c r="G15" s="14">
        <f t="shared" si="0"/>
        <v>2.7</v>
      </c>
      <c r="H15" s="15">
        <f t="shared" si="1"/>
        <v>1</v>
      </c>
    </row>
    <row r="16" spans="1:8" ht="12.75">
      <c r="A16" s="9" t="s">
        <v>15</v>
      </c>
      <c r="B16" s="9">
        <f>indicator!D22</f>
        <v>8.9</v>
      </c>
      <c r="C16" s="9">
        <f>'4.13 Eng'!E30</f>
        <v>12.4</v>
      </c>
      <c r="D16" s="9">
        <f>'4.13 Eng'!C30</f>
        <v>7.1</v>
      </c>
      <c r="E16" s="9">
        <f>'4.13 Eng'!F30</f>
        <v>8.3</v>
      </c>
      <c r="F16" s="3"/>
      <c r="G16" s="14">
        <f t="shared" si="0"/>
        <v>3.5</v>
      </c>
      <c r="H16" s="15">
        <f t="shared" si="1"/>
        <v>1.200000000000001</v>
      </c>
    </row>
    <row r="17" spans="1:8" ht="12.75">
      <c r="A17" s="9" t="s">
        <v>16</v>
      </c>
      <c r="B17" s="9">
        <f>indicator!D23</f>
        <v>21.7</v>
      </c>
      <c r="C17" s="9">
        <f>'4.13 Eng'!E31</f>
        <v>22.7</v>
      </c>
      <c r="D17" s="9">
        <f>'4.13 Eng'!C31</f>
        <v>14.3</v>
      </c>
      <c r="E17" s="9">
        <f>'4.13 Eng'!F31</f>
        <v>16.5</v>
      </c>
      <c r="F17" s="2"/>
      <c r="G17" s="17">
        <f t="shared" si="0"/>
        <v>1</v>
      </c>
      <c r="H17" s="15">
        <f t="shared" si="1"/>
        <v>2.1999999999999993</v>
      </c>
    </row>
    <row r="18" spans="1:8" ht="12.75">
      <c r="A18" s="9" t="s">
        <v>17</v>
      </c>
      <c r="B18" s="9">
        <f>indicator!D24</f>
        <v>7.3</v>
      </c>
      <c r="C18" s="9">
        <f>'4.13 Eng'!E32</f>
        <v>10.2</v>
      </c>
      <c r="D18" s="9">
        <f>'4.13 Eng'!C32</f>
        <v>4.8</v>
      </c>
      <c r="E18" s="9">
        <f>'4.13 Eng'!F32</f>
        <v>5.1</v>
      </c>
      <c r="F18" s="3"/>
      <c r="G18" s="14">
        <f t="shared" si="0"/>
        <v>2.8999999999999995</v>
      </c>
      <c r="H18" s="15">
        <f t="shared" si="1"/>
        <v>0.2999999999999998</v>
      </c>
    </row>
    <row r="19" spans="1:8" ht="12.75">
      <c r="A19" s="9" t="s">
        <v>18</v>
      </c>
      <c r="B19" s="9">
        <f>indicator!D25</f>
        <v>17.2</v>
      </c>
      <c r="C19" s="9">
        <f>'4.13 Eng'!E33</f>
        <v>21.1</v>
      </c>
      <c r="D19" s="9">
        <f>'4.13 Eng'!C33</f>
        <v>17.6</v>
      </c>
      <c r="E19" s="9">
        <f>'4.13 Eng'!F33</f>
        <v>20.3</v>
      </c>
      <c r="F19" s="2"/>
      <c r="G19" s="14">
        <f t="shared" si="0"/>
        <v>3.900000000000002</v>
      </c>
      <c r="H19" s="15">
        <f t="shared" si="1"/>
        <v>2.6999999999999993</v>
      </c>
    </row>
    <row r="20" spans="1:8" ht="12.75">
      <c r="A20" s="9" t="s">
        <v>19</v>
      </c>
      <c r="B20" s="9">
        <f>indicator!D26</f>
        <v>14.3</v>
      </c>
      <c r="C20" s="9">
        <f>'4.13 Eng'!E34</f>
        <v>19.8</v>
      </c>
      <c r="D20" s="9">
        <f>'4.13 Eng'!C34</f>
        <v>8.8</v>
      </c>
      <c r="E20" s="9">
        <f>'4.13 Eng'!F34</f>
        <v>9.9</v>
      </c>
      <c r="F20" s="3"/>
      <c r="G20" s="17">
        <f t="shared" si="0"/>
        <v>5.5</v>
      </c>
      <c r="H20" s="15">
        <f t="shared" si="1"/>
        <v>1.0999999999999996</v>
      </c>
    </row>
    <row r="21" spans="1:8" ht="12.75">
      <c r="A21" s="9" t="s">
        <v>20</v>
      </c>
      <c r="B21" s="9">
        <f>indicator!D27</f>
        <v>11.4</v>
      </c>
      <c r="C21" s="9" t="e">
        <f>'4.13 Eng'!#REF!</f>
        <v>#REF!</v>
      </c>
      <c r="D21" s="9" t="e">
        <f>'4.13 Eng'!#REF!</f>
        <v>#REF!</v>
      </c>
      <c r="E21" s="9" t="e">
        <f>'4.13 Eng'!#REF!</f>
        <v>#REF!</v>
      </c>
      <c r="F21" s="3"/>
      <c r="G21" s="14" t="e">
        <f t="shared" si="0"/>
        <v>#REF!</v>
      </c>
      <c r="H21" s="15" t="e">
        <f t="shared" si="1"/>
        <v>#REF!</v>
      </c>
    </row>
    <row r="22" spans="1:8" ht="12.75">
      <c r="A22" s="9" t="s">
        <v>21</v>
      </c>
      <c r="B22" s="9">
        <f>indicator!D28</f>
        <v>8.4</v>
      </c>
      <c r="C22" s="9" t="e">
        <f>'4.13 Eng'!#REF!</f>
        <v>#REF!</v>
      </c>
      <c r="D22" s="9" t="e">
        <f>'4.13 Eng'!#REF!</f>
        <v>#REF!</v>
      </c>
      <c r="E22" s="9" t="e">
        <f>'4.13 Eng'!#REF!</f>
        <v>#REF!</v>
      </c>
      <c r="F22" s="3"/>
      <c r="G22" s="16" t="e">
        <f t="shared" si="0"/>
        <v>#REF!</v>
      </c>
      <c r="H22" s="15" t="e">
        <f t="shared" si="1"/>
        <v>#REF!</v>
      </c>
    </row>
    <row r="23" spans="1:8" ht="12.75">
      <c r="A23" s="9" t="s">
        <v>22</v>
      </c>
      <c r="B23" s="9">
        <f>indicator!D29</f>
        <v>8</v>
      </c>
      <c r="C23" s="9" t="e">
        <f>'4.13 Eng'!#REF!</f>
        <v>#REF!</v>
      </c>
      <c r="D23" s="9" t="e">
        <f>'4.13 Eng'!#REF!</f>
        <v>#REF!</v>
      </c>
      <c r="E23" s="9" t="e">
        <f>'4.13 Eng'!#REF!</f>
        <v>#REF!</v>
      </c>
      <c r="F23" s="3"/>
      <c r="G23" s="16" t="e">
        <f t="shared" si="0"/>
        <v>#REF!</v>
      </c>
      <c r="H23" s="15" t="e">
        <f t="shared" si="1"/>
        <v>#REF!</v>
      </c>
    </row>
    <row r="24" spans="1:8" ht="12.75">
      <c r="A24" s="9" t="s">
        <v>23</v>
      </c>
      <c r="B24" s="9">
        <f>indicator!D30</f>
        <v>8.8</v>
      </c>
      <c r="C24" s="9" t="e">
        <f>'4.13 Eng'!#REF!</f>
        <v>#REF!</v>
      </c>
      <c r="D24" s="9" t="e">
        <f>'4.13 Eng'!#REF!</f>
        <v>#REF!</v>
      </c>
      <c r="E24" s="9" t="e">
        <f>'4.13 Eng'!#REF!</f>
        <v>#REF!</v>
      </c>
      <c r="F24" s="5"/>
      <c r="G24" s="14" t="e">
        <f t="shared" si="0"/>
        <v>#REF!</v>
      </c>
      <c r="H24" s="15" t="e">
        <f t="shared" si="1"/>
        <v>#REF!</v>
      </c>
    </row>
    <row r="25" spans="1:8" ht="12.75">
      <c r="A25" s="9" t="s">
        <v>24</v>
      </c>
      <c r="B25" s="9">
        <f>indicator!D31</f>
        <v>12.2</v>
      </c>
      <c r="C25" s="9" t="e">
        <f>'4.13 Eng'!#REF!</f>
        <v>#REF!</v>
      </c>
      <c r="D25" s="9" t="e">
        <f>'4.13 Eng'!#REF!</f>
        <v>#REF!</v>
      </c>
      <c r="E25" s="9" t="e">
        <f>'4.13 Eng'!#REF!</f>
        <v>#REF!</v>
      </c>
      <c r="F25" s="2"/>
      <c r="G25" s="14" t="e">
        <f t="shared" si="0"/>
        <v>#REF!</v>
      </c>
      <c r="H25" s="15" t="e">
        <f t="shared" si="1"/>
        <v>#REF!</v>
      </c>
    </row>
    <row r="26" spans="1:8" ht="12.75">
      <c r="A26" s="9" t="s">
        <v>25</v>
      </c>
      <c r="B26" s="9">
        <f>indicator!D32</f>
        <v>12.2</v>
      </c>
      <c r="C26" s="9" t="e">
        <f>'4.13 Eng'!#REF!</f>
        <v>#REF!</v>
      </c>
      <c r="D26" s="9" t="e">
        <f>'4.13 Eng'!#REF!</f>
        <v>#REF!</v>
      </c>
      <c r="E26" s="9" t="e">
        <f>'4.13 Eng'!#REF!</f>
        <v>#REF!</v>
      </c>
      <c r="F26" s="3"/>
      <c r="G26" s="14" t="e">
        <f t="shared" si="0"/>
        <v>#REF!</v>
      </c>
      <c r="H26" s="15" t="e">
        <f t="shared" si="1"/>
        <v>#REF!</v>
      </c>
    </row>
    <row r="27" spans="1:8" ht="12.75">
      <c r="A27" s="9" t="s">
        <v>26</v>
      </c>
      <c r="B27" s="9">
        <f>indicator!D33</f>
        <v>10.7</v>
      </c>
      <c r="C27" s="9" t="e">
        <f>'4.13 Eng'!#REF!</f>
        <v>#REF!</v>
      </c>
      <c r="D27" s="9" t="e">
        <f>'4.13 Eng'!#REF!</f>
        <v>#REF!</v>
      </c>
      <c r="E27" s="9" t="e">
        <f>'4.13 Eng'!#REF!</f>
        <v>#REF!</v>
      </c>
      <c r="F27" s="3"/>
      <c r="G27" s="14" t="e">
        <f t="shared" si="0"/>
        <v>#REF!</v>
      </c>
      <c r="H27" s="15" t="e">
        <f t="shared" si="1"/>
        <v>#REF!</v>
      </c>
    </row>
    <row r="28" spans="1:8" ht="12.75">
      <c r="A28" s="9" t="s">
        <v>27</v>
      </c>
      <c r="B28" s="9">
        <f>indicator!D34</f>
        <v>11</v>
      </c>
      <c r="C28" s="9" t="e">
        <f>'4.13 Eng'!#REF!</f>
        <v>#REF!</v>
      </c>
      <c r="D28" s="9" t="e">
        <f>'4.13 Eng'!#REF!</f>
        <v>#REF!</v>
      </c>
      <c r="E28" s="9" t="e">
        <f>'4.13 Eng'!#REF!</f>
        <v>#REF!</v>
      </c>
      <c r="F28" s="3"/>
      <c r="G28" s="14" t="e">
        <f t="shared" si="0"/>
        <v>#REF!</v>
      </c>
      <c r="H28" s="15" t="e">
        <f t="shared" si="1"/>
        <v>#REF!</v>
      </c>
    </row>
    <row r="29" spans="1:8" ht="12.75">
      <c r="A29" s="9" t="s">
        <v>28</v>
      </c>
      <c r="B29" s="9">
        <f>indicator!D35</f>
        <v>6.8</v>
      </c>
      <c r="C29" s="9" t="e">
        <f>'4.13 Eng'!#REF!</f>
        <v>#REF!</v>
      </c>
      <c r="D29" s="9" t="e">
        <f>'4.13 Eng'!#REF!</f>
        <v>#REF!</v>
      </c>
      <c r="E29" s="9" t="e">
        <f>'4.13 Eng'!#REF!</f>
        <v>#REF!</v>
      </c>
      <c r="F29" s="3"/>
      <c r="G29" s="14" t="e">
        <f t="shared" si="0"/>
        <v>#REF!</v>
      </c>
      <c r="H29" s="15" t="e">
        <f t="shared" si="1"/>
        <v>#REF!</v>
      </c>
    </row>
    <row r="30" spans="1:8" ht="12.75">
      <c r="A30" s="9" t="s">
        <v>29</v>
      </c>
      <c r="B30" s="9">
        <f>indicator!D36</f>
        <v>7.2</v>
      </c>
      <c r="C30" s="9" t="e">
        <f>'4.13 Eng'!#REF!</f>
        <v>#REF!</v>
      </c>
      <c r="D30" s="9" t="e">
        <f>'4.13 Eng'!#REF!</f>
        <v>#REF!</v>
      </c>
      <c r="E30" s="9" t="e">
        <f>'4.13 Eng'!#REF!</f>
        <v>#REF!</v>
      </c>
      <c r="F30" s="3"/>
      <c r="G30" s="14" t="e">
        <f t="shared" si="0"/>
        <v>#REF!</v>
      </c>
      <c r="H30" s="15" t="e">
        <f t="shared" si="1"/>
        <v>#REF!</v>
      </c>
    </row>
    <row r="32" spans="1:8" ht="12.75">
      <c r="A32" s="9" t="s">
        <v>30</v>
      </c>
      <c r="B32" s="10">
        <v>9.643333333333334</v>
      </c>
      <c r="C32" s="9">
        <v>13.400000000000002</v>
      </c>
      <c r="D32" s="10">
        <v>9.323333333333332</v>
      </c>
      <c r="E32" s="9">
        <v>10.856666666666666</v>
      </c>
      <c r="F32" s="3"/>
      <c r="G32" s="14">
        <f>C32-B32</f>
        <v>3.7566666666666677</v>
      </c>
      <c r="H32" s="15">
        <f>E32-D32</f>
        <v>1.5333333333333332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J36"/>
  <sheetViews>
    <sheetView zoomScalePageLayoutView="0" workbookViewId="0" topLeftCell="A16">
      <selection activeCell="A1" sqref="A1:IV16384"/>
    </sheetView>
  </sheetViews>
  <sheetFormatPr defaultColWidth="9.33203125" defaultRowHeight="12.75"/>
  <sheetData>
    <row r="2" spans="1:10" ht="12.75">
      <c r="A2" s="9" t="s">
        <v>34</v>
      </c>
      <c r="B2" s="9" t="s">
        <v>45</v>
      </c>
      <c r="C2" s="9" t="s">
        <v>44</v>
      </c>
      <c r="D2" s="9" t="s">
        <v>46</v>
      </c>
      <c r="E2" s="9" t="s">
        <v>47</v>
      </c>
      <c r="H2" s="9"/>
      <c r="I2" s="9"/>
      <c r="J2" s="9"/>
    </row>
    <row r="3" spans="1:8" ht="12.75">
      <c r="A3" s="9"/>
      <c r="B3" s="9"/>
      <c r="C3" s="9"/>
      <c r="D3" s="9"/>
      <c r="F3" s="9"/>
      <c r="G3" s="9"/>
      <c r="H3" s="9"/>
    </row>
    <row r="5" spans="1:8" ht="12.75">
      <c r="A5" t="s">
        <v>0</v>
      </c>
      <c r="B5">
        <v>11.7</v>
      </c>
      <c r="C5">
        <v>13.7</v>
      </c>
      <c r="D5">
        <v>6.9</v>
      </c>
      <c r="E5">
        <v>8.1</v>
      </c>
      <c r="G5" s="17">
        <f>C5-B5</f>
        <v>2</v>
      </c>
      <c r="H5">
        <f>E5-D5</f>
        <v>1.1999999999999993</v>
      </c>
    </row>
    <row r="6" spans="1:8" ht="12.75">
      <c r="A6" t="s">
        <v>1</v>
      </c>
      <c r="B6">
        <v>12.2</v>
      </c>
      <c r="C6">
        <v>14.2</v>
      </c>
      <c r="D6">
        <v>11.6</v>
      </c>
      <c r="E6">
        <v>13.5</v>
      </c>
      <c r="G6" s="17">
        <f aca="true" t="shared" si="0" ref="G6:G34">C6-B6</f>
        <v>2</v>
      </c>
      <c r="H6">
        <f aca="true" t="shared" si="1" ref="H6:H34">E6-D6</f>
        <v>1.9000000000000004</v>
      </c>
    </row>
    <row r="7" spans="1:8" ht="12.75">
      <c r="A7" t="s">
        <v>2</v>
      </c>
      <c r="B7">
        <v>8.9</v>
      </c>
      <c r="C7">
        <v>10.3</v>
      </c>
      <c r="D7">
        <v>6.4</v>
      </c>
      <c r="E7">
        <v>7.5</v>
      </c>
      <c r="G7" s="17">
        <f t="shared" si="0"/>
        <v>1.4000000000000004</v>
      </c>
      <c r="H7">
        <f t="shared" si="1"/>
        <v>1.0999999999999996</v>
      </c>
    </row>
    <row r="8" spans="1:8" ht="12.75">
      <c r="A8" t="s">
        <v>3</v>
      </c>
      <c r="B8">
        <v>11.7</v>
      </c>
      <c r="C8">
        <v>13.6</v>
      </c>
      <c r="D8">
        <v>6.8</v>
      </c>
      <c r="E8">
        <v>7.9</v>
      </c>
      <c r="G8" s="17">
        <f t="shared" si="0"/>
        <v>1.9000000000000004</v>
      </c>
      <c r="H8">
        <f t="shared" si="1"/>
        <v>1.1000000000000005</v>
      </c>
    </row>
    <row r="9" spans="1:8" ht="12.75">
      <c r="A9" t="s">
        <v>4</v>
      </c>
      <c r="B9">
        <v>12.1</v>
      </c>
      <c r="C9">
        <v>14.3</v>
      </c>
      <c r="D9">
        <v>7.6</v>
      </c>
      <c r="E9">
        <v>9</v>
      </c>
      <c r="G9" s="17">
        <f t="shared" si="0"/>
        <v>2.200000000000001</v>
      </c>
      <c r="H9">
        <f t="shared" si="1"/>
        <v>1.4000000000000004</v>
      </c>
    </row>
    <row r="10" spans="1:8" ht="12.75">
      <c r="A10" t="s">
        <v>5</v>
      </c>
      <c r="B10">
        <v>18.5</v>
      </c>
      <c r="C10">
        <v>21.3</v>
      </c>
      <c r="D10">
        <v>11.6</v>
      </c>
      <c r="E10">
        <v>13.3</v>
      </c>
      <c r="G10" s="17">
        <f t="shared" si="0"/>
        <v>2.8000000000000007</v>
      </c>
      <c r="H10">
        <f t="shared" si="1"/>
        <v>1.700000000000001</v>
      </c>
    </row>
    <row r="11" spans="1:8" ht="12.75">
      <c r="A11" t="s">
        <v>6</v>
      </c>
      <c r="B11">
        <v>10.4</v>
      </c>
      <c r="C11">
        <v>12.3</v>
      </c>
      <c r="D11">
        <v>8.8</v>
      </c>
      <c r="E11">
        <v>10.5</v>
      </c>
      <c r="G11" s="17">
        <f t="shared" si="0"/>
        <v>1.9000000000000004</v>
      </c>
      <c r="H11">
        <f t="shared" si="1"/>
        <v>1.6999999999999993</v>
      </c>
    </row>
    <row r="12" spans="1:8" ht="12.75">
      <c r="A12" t="s">
        <v>7</v>
      </c>
      <c r="B12">
        <v>10.8</v>
      </c>
      <c r="C12">
        <v>12.5</v>
      </c>
      <c r="D12">
        <v>9.3</v>
      </c>
      <c r="E12">
        <v>10.8</v>
      </c>
      <c r="G12" s="17">
        <f t="shared" si="0"/>
        <v>1.6999999999999993</v>
      </c>
      <c r="H12">
        <f t="shared" si="1"/>
        <v>1.5</v>
      </c>
    </row>
    <row r="13" spans="1:8" ht="12.75">
      <c r="A13" t="s">
        <v>8</v>
      </c>
      <c r="B13">
        <v>7.2</v>
      </c>
      <c r="C13">
        <v>8.5</v>
      </c>
      <c r="D13">
        <v>7.2</v>
      </c>
      <c r="E13">
        <v>8.5</v>
      </c>
      <c r="G13" s="17">
        <f t="shared" si="0"/>
        <v>1.2999999999999998</v>
      </c>
      <c r="H13">
        <f t="shared" si="1"/>
        <v>1.2999999999999998</v>
      </c>
    </row>
    <row r="14" spans="1:8" ht="12.75">
      <c r="A14" t="s">
        <v>9</v>
      </c>
      <c r="B14">
        <v>14.3</v>
      </c>
      <c r="C14">
        <v>16.6</v>
      </c>
      <c r="D14">
        <v>14.3</v>
      </c>
      <c r="E14">
        <v>16.6</v>
      </c>
      <c r="G14" s="17">
        <f t="shared" si="0"/>
        <v>2.3000000000000007</v>
      </c>
      <c r="H14">
        <f t="shared" si="1"/>
        <v>2.3000000000000007</v>
      </c>
    </row>
    <row r="15" spans="1:8" ht="12.75">
      <c r="A15" t="s">
        <v>10</v>
      </c>
      <c r="B15">
        <v>12.4</v>
      </c>
      <c r="C15">
        <v>15.4</v>
      </c>
      <c r="D15">
        <v>12.4</v>
      </c>
      <c r="E15">
        <v>15.4</v>
      </c>
      <c r="G15" s="17">
        <f t="shared" si="0"/>
        <v>3</v>
      </c>
      <c r="H15">
        <f t="shared" si="1"/>
        <v>3</v>
      </c>
    </row>
    <row r="16" spans="1:8" ht="12.75">
      <c r="A16" t="s">
        <v>11</v>
      </c>
      <c r="B16">
        <v>17</v>
      </c>
      <c r="C16">
        <v>19.1</v>
      </c>
      <c r="D16">
        <v>13.7</v>
      </c>
      <c r="E16">
        <v>15.4</v>
      </c>
      <c r="G16" s="17">
        <f t="shared" si="0"/>
        <v>2.1000000000000014</v>
      </c>
      <c r="H16">
        <f t="shared" si="1"/>
        <v>1.700000000000001</v>
      </c>
    </row>
    <row r="17" spans="1:8" ht="12.75">
      <c r="A17" t="s">
        <v>12</v>
      </c>
      <c r="B17">
        <v>12.1</v>
      </c>
      <c r="C17">
        <v>14.5</v>
      </c>
      <c r="D17">
        <v>6.1</v>
      </c>
      <c r="E17">
        <v>7.2</v>
      </c>
      <c r="G17" s="17">
        <f t="shared" si="0"/>
        <v>2.4000000000000004</v>
      </c>
      <c r="H17">
        <f t="shared" si="1"/>
        <v>1.1000000000000005</v>
      </c>
    </row>
    <row r="18" spans="1:8" ht="12.75">
      <c r="A18" t="s">
        <v>13</v>
      </c>
      <c r="B18">
        <v>10</v>
      </c>
      <c r="C18">
        <v>10.7</v>
      </c>
      <c r="D18">
        <v>10</v>
      </c>
      <c r="E18">
        <v>10.7</v>
      </c>
      <c r="G18" s="17">
        <f t="shared" si="0"/>
        <v>0.6999999999999993</v>
      </c>
      <c r="H18">
        <f t="shared" si="1"/>
        <v>0.6999999999999993</v>
      </c>
    </row>
    <row r="19" spans="1:8" ht="12.75">
      <c r="A19" t="s">
        <v>14</v>
      </c>
      <c r="B19">
        <v>7.8</v>
      </c>
      <c r="C19">
        <v>8.8</v>
      </c>
      <c r="D19">
        <v>5.6</v>
      </c>
      <c r="E19">
        <v>6.3</v>
      </c>
      <c r="G19" s="17">
        <f t="shared" si="0"/>
        <v>1.0000000000000009</v>
      </c>
      <c r="H19">
        <f t="shared" si="1"/>
        <v>0.7000000000000002</v>
      </c>
    </row>
    <row r="20" spans="1:8" ht="12.75">
      <c r="A20" t="s">
        <v>15</v>
      </c>
      <c r="B20">
        <v>8.9</v>
      </c>
      <c r="C20">
        <v>10.7</v>
      </c>
      <c r="D20">
        <v>5.9</v>
      </c>
      <c r="E20">
        <v>7</v>
      </c>
      <c r="G20" s="17">
        <f t="shared" si="0"/>
        <v>1.799999999999999</v>
      </c>
      <c r="H20">
        <f t="shared" si="1"/>
        <v>1.0999999999999996</v>
      </c>
    </row>
    <row r="21" spans="1:8" ht="12.75">
      <c r="A21" t="s">
        <v>16</v>
      </c>
      <c r="B21">
        <v>21.7</v>
      </c>
      <c r="C21">
        <v>26.5</v>
      </c>
      <c r="D21">
        <v>19.2</v>
      </c>
      <c r="E21">
        <v>23.5</v>
      </c>
      <c r="G21" s="17">
        <f t="shared" si="0"/>
        <v>4.800000000000001</v>
      </c>
      <c r="H21">
        <f t="shared" si="1"/>
        <v>4.300000000000001</v>
      </c>
    </row>
    <row r="22" spans="1:8" ht="12.75">
      <c r="A22" t="s">
        <v>17</v>
      </c>
      <c r="B22">
        <v>7.3</v>
      </c>
      <c r="C22">
        <v>8.9</v>
      </c>
      <c r="D22">
        <v>4.8</v>
      </c>
      <c r="E22">
        <v>4.8</v>
      </c>
      <c r="G22" s="17">
        <f t="shared" si="0"/>
        <v>1.6000000000000005</v>
      </c>
      <c r="H22">
        <f t="shared" si="1"/>
        <v>0</v>
      </c>
    </row>
    <row r="23" spans="1:8" ht="12.75">
      <c r="A23" t="s">
        <v>18</v>
      </c>
      <c r="B23">
        <v>17.2</v>
      </c>
      <c r="C23">
        <v>20.1</v>
      </c>
      <c r="D23">
        <v>16.3</v>
      </c>
      <c r="E23">
        <v>19.1</v>
      </c>
      <c r="G23" s="17">
        <f t="shared" si="0"/>
        <v>2.900000000000002</v>
      </c>
      <c r="H23">
        <f t="shared" si="1"/>
        <v>2.8000000000000007</v>
      </c>
    </row>
    <row r="24" spans="1:8" ht="12.75">
      <c r="A24" t="s">
        <v>19</v>
      </c>
      <c r="B24">
        <v>14.3</v>
      </c>
      <c r="C24">
        <v>16.8</v>
      </c>
      <c r="D24">
        <v>7.2</v>
      </c>
      <c r="E24">
        <v>8.4</v>
      </c>
      <c r="G24" s="17">
        <f t="shared" si="0"/>
        <v>2.5</v>
      </c>
      <c r="H24">
        <f t="shared" si="1"/>
        <v>1.2000000000000002</v>
      </c>
    </row>
    <row r="25" spans="1:8" ht="12.75">
      <c r="A25" t="s">
        <v>20</v>
      </c>
      <c r="B25">
        <v>11.4</v>
      </c>
      <c r="C25">
        <v>13.4</v>
      </c>
      <c r="D25">
        <v>10.2</v>
      </c>
      <c r="E25">
        <v>11.9</v>
      </c>
      <c r="G25" s="17">
        <f t="shared" si="0"/>
        <v>2</v>
      </c>
      <c r="H25">
        <f t="shared" si="1"/>
        <v>1.700000000000001</v>
      </c>
    </row>
    <row r="26" spans="1:8" ht="12.75">
      <c r="A26" t="s">
        <v>21</v>
      </c>
      <c r="B26">
        <v>8.4</v>
      </c>
      <c r="C26">
        <v>9.5</v>
      </c>
      <c r="D26">
        <v>8.4</v>
      </c>
      <c r="E26">
        <v>8.6</v>
      </c>
      <c r="G26" s="17">
        <f t="shared" si="0"/>
        <v>1.0999999999999996</v>
      </c>
      <c r="H26">
        <f t="shared" si="1"/>
        <v>0.1999999999999993</v>
      </c>
    </row>
    <row r="27" spans="1:8" ht="12.75">
      <c r="A27" t="s">
        <v>22</v>
      </c>
      <c r="B27">
        <v>8</v>
      </c>
      <c r="C27">
        <v>9.3</v>
      </c>
      <c r="D27">
        <v>8.1</v>
      </c>
      <c r="E27">
        <v>9.5</v>
      </c>
      <c r="G27" s="17">
        <f t="shared" si="0"/>
        <v>1.3000000000000007</v>
      </c>
      <c r="H27">
        <f t="shared" si="1"/>
        <v>1.4000000000000004</v>
      </c>
    </row>
    <row r="28" spans="1:8" ht="12.75">
      <c r="A28" t="s">
        <v>23</v>
      </c>
      <c r="B28">
        <v>8.8</v>
      </c>
      <c r="C28">
        <v>10.6</v>
      </c>
      <c r="D28">
        <v>8.8</v>
      </c>
      <c r="E28">
        <v>10.6</v>
      </c>
      <c r="G28" s="17">
        <f t="shared" si="0"/>
        <v>1.799999999999999</v>
      </c>
      <c r="H28">
        <f t="shared" si="1"/>
        <v>1.799999999999999</v>
      </c>
    </row>
    <row r="29" spans="1:8" ht="12.75">
      <c r="A29" t="s">
        <v>24</v>
      </c>
      <c r="B29">
        <v>12.2</v>
      </c>
      <c r="C29">
        <v>14.3</v>
      </c>
      <c r="D29">
        <v>12.2</v>
      </c>
      <c r="E29">
        <v>14.3</v>
      </c>
      <c r="G29" s="17">
        <f t="shared" si="0"/>
        <v>2.1000000000000014</v>
      </c>
      <c r="H29">
        <f t="shared" si="1"/>
        <v>2.1000000000000014</v>
      </c>
    </row>
    <row r="30" spans="1:8" ht="12.75">
      <c r="A30" t="s">
        <v>25</v>
      </c>
      <c r="B30">
        <v>12.2</v>
      </c>
      <c r="C30">
        <v>14</v>
      </c>
      <c r="D30">
        <v>9.9</v>
      </c>
      <c r="E30">
        <v>11.3</v>
      </c>
      <c r="G30" s="17">
        <f t="shared" si="0"/>
        <v>1.8000000000000007</v>
      </c>
      <c r="H30">
        <f t="shared" si="1"/>
        <v>1.4000000000000004</v>
      </c>
    </row>
    <row r="31" spans="1:8" ht="12.75">
      <c r="A31" t="s">
        <v>26</v>
      </c>
      <c r="B31">
        <v>10.7</v>
      </c>
      <c r="C31">
        <v>13.1</v>
      </c>
      <c r="D31">
        <v>9.8</v>
      </c>
      <c r="E31">
        <v>12</v>
      </c>
      <c r="G31" s="17">
        <f t="shared" si="0"/>
        <v>2.4000000000000004</v>
      </c>
      <c r="H31">
        <f t="shared" si="1"/>
        <v>2.1999999999999993</v>
      </c>
    </row>
    <row r="32" spans="1:8" ht="12.75">
      <c r="A32" t="s">
        <v>27</v>
      </c>
      <c r="B32">
        <v>11</v>
      </c>
      <c r="C32">
        <v>12.9</v>
      </c>
      <c r="D32">
        <v>11</v>
      </c>
      <c r="E32">
        <v>12.9</v>
      </c>
      <c r="G32" s="17">
        <f t="shared" si="0"/>
        <v>1.9000000000000004</v>
      </c>
      <c r="H32">
        <f t="shared" si="1"/>
        <v>1.9000000000000004</v>
      </c>
    </row>
    <row r="33" spans="1:8" ht="12.75">
      <c r="A33" t="s">
        <v>28</v>
      </c>
      <c r="B33">
        <v>6.8</v>
      </c>
      <c r="C33">
        <v>7.8</v>
      </c>
      <c r="D33">
        <v>4.1</v>
      </c>
      <c r="E33">
        <v>4.7</v>
      </c>
      <c r="G33" s="17">
        <f t="shared" si="0"/>
        <v>1</v>
      </c>
      <c r="H33">
        <f t="shared" si="1"/>
        <v>0.6000000000000005</v>
      </c>
    </row>
    <row r="34" spans="1:8" ht="12.75">
      <c r="A34" t="s">
        <v>29</v>
      </c>
      <c r="B34">
        <v>7.2</v>
      </c>
      <c r="C34">
        <v>8.3</v>
      </c>
      <c r="D34">
        <v>5.5</v>
      </c>
      <c r="E34">
        <v>6.4</v>
      </c>
      <c r="G34" s="17">
        <f t="shared" si="0"/>
        <v>1.1000000000000005</v>
      </c>
      <c r="H34">
        <f t="shared" si="1"/>
        <v>0.9000000000000004</v>
      </c>
    </row>
    <row r="36" spans="1:8" ht="12.75">
      <c r="A36" t="s">
        <v>30</v>
      </c>
      <c r="B36" s="1">
        <f>AVERAGE(B5:B34)</f>
        <v>11.439999999999998</v>
      </c>
      <c r="C36" s="1">
        <f>AVERAGE(C5:C34)</f>
        <v>13.400000000000002</v>
      </c>
      <c r="D36" s="1">
        <f>AVERAGE(D5:D34)</f>
        <v>9.323333333333332</v>
      </c>
      <c r="E36" s="1">
        <f>AVERAGE(E5:E34)</f>
        <v>10.856666666666666</v>
      </c>
      <c r="G36" s="15">
        <f>AVERAGE(G5:G34)</f>
        <v>1.9600000000000006</v>
      </c>
      <c r="H36" s="15">
        <f>AVERAGE(H5:H34)</f>
        <v>1.533333333333333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J35"/>
  <sheetViews>
    <sheetView zoomScalePageLayoutView="0" workbookViewId="0" topLeftCell="A9">
      <selection activeCell="G21" sqref="G21:H21"/>
    </sheetView>
  </sheetViews>
  <sheetFormatPr defaultColWidth="9.33203125" defaultRowHeight="12.75"/>
  <sheetData>
    <row r="2" spans="1:10" ht="12.75">
      <c r="A2" s="9" t="s">
        <v>34</v>
      </c>
      <c r="B2" s="9" t="s">
        <v>45</v>
      </c>
      <c r="C2" s="9" t="s">
        <v>44</v>
      </c>
      <c r="D2" s="9" t="s">
        <v>46</v>
      </c>
      <c r="E2" s="9" t="s">
        <v>47</v>
      </c>
      <c r="H2" s="9"/>
      <c r="I2" s="9"/>
      <c r="J2" s="9"/>
    </row>
    <row r="3" spans="1:8" ht="12.75">
      <c r="A3" s="9"/>
      <c r="B3" s="9"/>
      <c r="C3" s="9"/>
      <c r="D3" s="9"/>
      <c r="F3" s="9"/>
      <c r="G3" s="9"/>
      <c r="H3" s="9"/>
    </row>
    <row r="5" spans="1:8" ht="12.75">
      <c r="A5" t="s">
        <v>28</v>
      </c>
      <c r="B5">
        <v>6.8</v>
      </c>
      <c r="C5">
        <v>7.8</v>
      </c>
      <c r="D5">
        <v>4.1</v>
      </c>
      <c r="E5">
        <v>4.7</v>
      </c>
      <c r="G5" s="17">
        <f aca="true" t="shared" si="0" ref="G5:G20">C5-B5</f>
        <v>1</v>
      </c>
      <c r="H5">
        <f aca="true" t="shared" si="1" ref="H5:H20">E5-D5</f>
        <v>0.6000000000000005</v>
      </c>
    </row>
    <row r="6" spans="1:8" ht="12.75">
      <c r="A6" t="s">
        <v>8</v>
      </c>
      <c r="B6">
        <v>7.2</v>
      </c>
      <c r="C6">
        <v>8.5</v>
      </c>
      <c r="D6">
        <v>7.2</v>
      </c>
      <c r="E6">
        <v>8.5</v>
      </c>
      <c r="G6" s="17">
        <f t="shared" si="0"/>
        <v>1.2999999999999998</v>
      </c>
      <c r="H6">
        <f t="shared" si="1"/>
        <v>1.2999999999999998</v>
      </c>
    </row>
    <row r="7" spans="1:8" ht="12.75">
      <c r="A7" t="s">
        <v>29</v>
      </c>
      <c r="B7">
        <v>7.2</v>
      </c>
      <c r="C7">
        <v>8.3</v>
      </c>
      <c r="D7">
        <v>5.5</v>
      </c>
      <c r="E7">
        <v>6.4</v>
      </c>
      <c r="G7" s="17">
        <f t="shared" si="0"/>
        <v>1.1000000000000005</v>
      </c>
      <c r="H7">
        <f t="shared" si="1"/>
        <v>0.9000000000000004</v>
      </c>
    </row>
    <row r="8" spans="1:8" ht="12.75">
      <c r="A8" t="s">
        <v>17</v>
      </c>
      <c r="B8">
        <v>7.3</v>
      </c>
      <c r="C8">
        <v>8.9</v>
      </c>
      <c r="D8">
        <v>4.8</v>
      </c>
      <c r="E8">
        <v>4.8</v>
      </c>
      <c r="G8" s="17">
        <f t="shared" si="0"/>
        <v>1.6000000000000005</v>
      </c>
      <c r="H8">
        <f t="shared" si="1"/>
        <v>0</v>
      </c>
    </row>
    <row r="9" spans="1:8" ht="12.75">
      <c r="A9" t="s">
        <v>14</v>
      </c>
      <c r="B9">
        <v>7.8</v>
      </c>
      <c r="C9">
        <v>8.8</v>
      </c>
      <c r="D9">
        <v>5.6</v>
      </c>
      <c r="E9">
        <v>6.3</v>
      </c>
      <c r="G9" s="17">
        <f t="shared" si="0"/>
        <v>1.0000000000000009</v>
      </c>
      <c r="H9">
        <f t="shared" si="1"/>
        <v>0.7000000000000002</v>
      </c>
    </row>
    <row r="10" spans="1:8" ht="12.75">
      <c r="A10" t="s">
        <v>22</v>
      </c>
      <c r="B10">
        <v>8</v>
      </c>
      <c r="C10">
        <v>9.3</v>
      </c>
      <c r="D10">
        <v>8.1</v>
      </c>
      <c r="E10">
        <v>9.5</v>
      </c>
      <c r="G10" s="17">
        <f t="shared" si="0"/>
        <v>1.3000000000000007</v>
      </c>
      <c r="H10">
        <f t="shared" si="1"/>
        <v>1.4000000000000004</v>
      </c>
    </row>
    <row r="11" spans="1:8" ht="12.75">
      <c r="A11" t="s">
        <v>21</v>
      </c>
      <c r="B11">
        <v>8.4</v>
      </c>
      <c r="C11">
        <v>9.5</v>
      </c>
      <c r="D11">
        <v>8.4</v>
      </c>
      <c r="E11">
        <v>8.6</v>
      </c>
      <c r="G11" s="17">
        <f t="shared" si="0"/>
        <v>1.0999999999999996</v>
      </c>
      <c r="H11">
        <f t="shared" si="1"/>
        <v>0.1999999999999993</v>
      </c>
    </row>
    <row r="12" spans="1:8" ht="12.75">
      <c r="A12" t="s">
        <v>23</v>
      </c>
      <c r="B12">
        <v>8.8</v>
      </c>
      <c r="C12">
        <v>10.6</v>
      </c>
      <c r="D12">
        <v>8.8</v>
      </c>
      <c r="E12">
        <v>10.6</v>
      </c>
      <c r="G12" s="17">
        <f t="shared" si="0"/>
        <v>1.799999999999999</v>
      </c>
      <c r="H12">
        <f t="shared" si="1"/>
        <v>1.799999999999999</v>
      </c>
    </row>
    <row r="13" spans="1:8" ht="12.75">
      <c r="A13" t="s">
        <v>2</v>
      </c>
      <c r="B13">
        <v>8.9</v>
      </c>
      <c r="C13">
        <v>10.3</v>
      </c>
      <c r="D13">
        <v>6.4</v>
      </c>
      <c r="E13">
        <v>7.5</v>
      </c>
      <c r="G13" s="17">
        <f t="shared" si="0"/>
        <v>1.4000000000000004</v>
      </c>
      <c r="H13">
        <f t="shared" si="1"/>
        <v>1.0999999999999996</v>
      </c>
    </row>
    <row r="14" spans="1:8" ht="12.75">
      <c r="A14" t="s">
        <v>15</v>
      </c>
      <c r="B14">
        <v>8.9</v>
      </c>
      <c r="C14">
        <v>10.7</v>
      </c>
      <c r="D14">
        <v>5.9</v>
      </c>
      <c r="E14">
        <v>7</v>
      </c>
      <c r="G14" s="17">
        <f t="shared" si="0"/>
        <v>1.799999999999999</v>
      </c>
      <c r="H14">
        <f t="shared" si="1"/>
        <v>1.0999999999999996</v>
      </c>
    </row>
    <row r="15" spans="1:8" ht="12.75">
      <c r="A15" t="s">
        <v>13</v>
      </c>
      <c r="B15">
        <v>10</v>
      </c>
      <c r="C15">
        <v>10.7</v>
      </c>
      <c r="D15">
        <v>10</v>
      </c>
      <c r="E15">
        <v>10.7</v>
      </c>
      <c r="G15" s="17">
        <f t="shared" si="0"/>
        <v>0.6999999999999993</v>
      </c>
      <c r="H15">
        <f t="shared" si="1"/>
        <v>0.6999999999999993</v>
      </c>
    </row>
    <row r="16" spans="1:8" ht="12.75">
      <c r="A16" t="s">
        <v>6</v>
      </c>
      <c r="B16">
        <v>10.4</v>
      </c>
      <c r="C16">
        <v>12.3</v>
      </c>
      <c r="D16">
        <v>8.8</v>
      </c>
      <c r="E16">
        <v>10.5</v>
      </c>
      <c r="G16" s="17">
        <f t="shared" si="0"/>
        <v>1.9000000000000004</v>
      </c>
      <c r="H16">
        <f t="shared" si="1"/>
        <v>1.6999999999999993</v>
      </c>
    </row>
    <row r="17" spans="1:8" ht="12.75">
      <c r="A17" t="s">
        <v>26</v>
      </c>
      <c r="B17">
        <v>10.7</v>
      </c>
      <c r="C17">
        <v>13.1</v>
      </c>
      <c r="D17">
        <v>9.8</v>
      </c>
      <c r="E17">
        <v>12</v>
      </c>
      <c r="G17" s="17">
        <f t="shared" si="0"/>
        <v>2.4000000000000004</v>
      </c>
      <c r="H17">
        <f t="shared" si="1"/>
        <v>2.1999999999999993</v>
      </c>
    </row>
    <row r="18" spans="1:8" ht="12.75">
      <c r="A18" t="s">
        <v>7</v>
      </c>
      <c r="B18">
        <v>10.8</v>
      </c>
      <c r="C18">
        <v>12.5</v>
      </c>
      <c r="D18">
        <v>9.3</v>
      </c>
      <c r="E18">
        <v>10.8</v>
      </c>
      <c r="G18" s="17">
        <f t="shared" si="0"/>
        <v>1.6999999999999993</v>
      </c>
      <c r="H18">
        <f t="shared" si="1"/>
        <v>1.5</v>
      </c>
    </row>
    <row r="19" spans="1:8" ht="12.75">
      <c r="A19" t="s">
        <v>27</v>
      </c>
      <c r="B19">
        <v>11</v>
      </c>
      <c r="C19">
        <v>12.9</v>
      </c>
      <c r="D19">
        <v>11</v>
      </c>
      <c r="E19">
        <v>12.9</v>
      </c>
      <c r="G19" s="17">
        <f t="shared" si="0"/>
        <v>1.9000000000000004</v>
      </c>
      <c r="H19">
        <f t="shared" si="1"/>
        <v>1.9000000000000004</v>
      </c>
    </row>
    <row r="20" spans="1:8" ht="12.75">
      <c r="A20" t="s">
        <v>20</v>
      </c>
      <c r="B20">
        <v>11.4</v>
      </c>
      <c r="C20">
        <v>13.4</v>
      </c>
      <c r="D20">
        <v>10.2</v>
      </c>
      <c r="E20">
        <v>11.9</v>
      </c>
      <c r="G20" s="17">
        <f t="shared" si="0"/>
        <v>2</v>
      </c>
      <c r="H20">
        <f t="shared" si="1"/>
        <v>1.700000000000001</v>
      </c>
    </row>
    <row r="21" spans="1:8" ht="12.75">
      <c r="A21" t="s">
        <v>30</v>
      </c>
      <c r="B21" s="1">
        <f>AVERAGE(B1:B19)</f>
        <v>8.813333333333334</v>
      </c>
      <c r="C21" s="1">
        <f>AVERAGE(C1:C19)</f>
        <v>10.28</v>
      </c>
      <c r="D21" s="1">
        <f>AVERAGE(D1:D19)</f>
        <v>7.579999999999999</v>
      </c>
      <c r="E21" s="1">
        <f>AVERAGE(E1:E19)</f>
        <v>8.72</v>
      </c>
      <c r="G21" s="15">
        <f>AVERAGE(G5:G20,G22:G35)</f>
        <v>1.96</v>
      </c>
      <c r="H21" s="15">
        <f>AVERAGE(H5:H20,H22:H35)</f>
        <v>1.5333333333333334</v>
      </c>
    </row>
    <row r="22" spans="1:8" ht="12.75">
      <c r="A22" t="s">
        <v>0</v>
      </c>
      <c r="B22">
        <v>11.7</v>
      </c>
      <c r="C22">
        <v>13.7</v>
      </c>
      <c r="D22">
        <v>6.9</v>
      </c>
      <c r="E22">
        <v>8.1</v>
      </c>
      <c r="G22" s="17">
        <f aca="true" t="shared" si="2" ref="G22:G35">C22-B22</f>
        <v>2</v>
      </c>
      <c r="H22">
        <f aca="true" t="shared" si="3" ref="H22:H35">E22-D22</f>
        <v>1.1999999999999993</v>
      </c>
    </row>
    <row r="23" spans="1:8" ht="12.75">
      <c r="A23" t="s">
        <v>3</v>
      </c>
      <c r="B23">
        <v>11.7</v>
      </c>
      <c r="C23">
        <v>13.6</v>
      </c>
      <c r="D23">
        <v>6.8</v>
      </c>
      <c r="E23">
        <v>7.9</v>
      </c>
      <c r="G23" s="17">
        <f t="shared" si="2"/>
        <v>1.9000000000000004</v>
      </c>
      <c r="H23">
        <f t="shared" si="3"/>
        <v>1.1000000000000005</v>
      </c>
    </row>
    <row r="24" spans="1:8" ht="12.75">
      <c r="A24" t="s">
        <v>4</v>
      </c>
      <c r="B24">
        <v>12.1</v>
      </c>
      <c r="C24">
        <v>14.3</v>
      </c>
      <c r="D24">
        <v>7.6</v>
      </c>
      <c r="E24">
        <v>9</v>
      </c>
      <c r="G24" s="17">
        <f t="shared" si="2"/>
        <v>2.200000000000001</v>
      </c>
      <c r="H24">
        <f t="shared" si="3"/>
        <v>1.4000000000000004</v>
      </c>
    </row>
    <row r="25" spans="1:8" ht="12.75">
      <c r="A25" t="s">
        <v>12</v>
      </c>
      <c r="B25">
        <v>12.1</v>
      </c>
      <c r="C25">
        <v>14.5</v>
      </c>
      <c r="D25">
        <v>6.1</v>
      </c>
      <c r="E25">
        <v>7.2</v>
      </c>
      <c r="G25" s="17">
        <f t="shared" si="2"/>
        <v>2.4000000000000004</v>
      </c>
      <c r="H25">
        <f t="shared" si="3"/>
        <v>1.1000000000000005</v>
      </c>
    </row>
    <row r="26" spans="1:8" ht="12.75">
      <c r="A26" t="s">
        <v>1</v>
      </c>
      <c r="B26">
        <v>12.2</v>
      </c>
      <c r="C26">
        <v>14.2</v>
      </c>
      <c r="D26">
        <v>11.6</v>
      </c>
      <c r="E26">
        <v>13.5</v>
      </c>
      <c r="G26" s="17">
        <f t="shared" si="2"/>
        <v>2</v>
      </c>
      <c r="H26">
        <f t="shared" si="3"/>
        <v>1.9000000000000004</v>
      </c>
    </row>
    <row r="27" spans="1:8" ht="12.75">
      <c r="A27" t="s">
        <v>24</v>
      </c>
      <c r="B27">
        <v>12.2</v>
      </c>
      <c r="C27">
        <v>14.3</v>
      </c>
      <c r="D27">
        <v>12.2</v>
      </c>
      <c r="E27">
        <v>14.3</v>
      </c>
      <c r="G27" s="17">
        <f t="shared" si="2"/>
        <v>2.1000000000000014</v>
      </c>
      <c r="H27">
        <f t="shared" si="3"/>
        <v>2.1000000000000014</v>
      </c>
    </row>
    <row r="28" spans="1:8" ht="12.75">
      <c r="A28" t="s">
        <v>25</v>
      </c>
      <c r="B28">
        <v>12.2</v>
      </c>
      <c r="C28">
        <v>14</v>
      </c>
      <c r="D28">
        <v>9.9</v>
      </c>
      <c r="E28">
        <v>11.3</v>
      </c>
      <c r="G28" s="17">
        <f t="shared" si="2"/>
        <v>1.8000000000000007</v>
      </c>
      <c r="H28">
        <f t="shared" si="3"/>
        <v>1.4000000000000004</v>
      </c>
    </row>
    <row r="29" spans="1:8" ht="12.75">
      <c r="A29" t="s">
        <v>10</v>
      </c>
      <c r="B29">
        <v>12.4</v>
      </c>
      <c r="C29">
        <v>15.4</v>
      </c>
      <c r="D29">
        <v>12.4</v>
      </c>
      <c r="E29">
        <v>15.4</v>
      </c>
      <c r="G29" s="17">
        <f t="shared" si="2"/>
        <v>3</v>
      </c>
      <c r="H29">
        <f t="shared" si="3"/>
        <v>3</v>
      </c>
    </row>
    <row r="30" spans="1:8" ht="12.75">
      <c r="A30" t="s">
        <v>9</v>
      </c>
      <c r="B30">
        <v>14.3</v>
      </c>
      <c r="C30">
        <v>16.6</v>
      </c>
      <c r="D30">
        <v>14.3</v>
      </c>
      <c r="E30">
        <v>16.6</v>
      </c>
      <c r="G30" s="17">
        <f t="shared" si="2"/>
        <v>2.3000000000000007</v>
      </c>
      <c r="H30">
        <f t="shared" si="3"/>
        <v>2.3000000000000007</v>
      </c>
    </row>
    <row r="31" spans="1:8" ht="12.75">
      <c r="A31" t="s">
        <v>19</v>
      </c>
      <c r="B31">
        <v>14.3</v>
      </c>
      <c r="C31">
        <v>16.8</v>
      </c>
      <c r="D31">
        <v>7.2</v>
      </c>
      <c r="E31">
        <v>8.4</v>
      </c>
      <c r="G31" s="17">
        <f t="shared" si="2"/>
        <v>2.5</v>
      </c>
      <c r="H31">
        <f t="shared" si="3"/>
        <v>1.2000000000000002</v>
      </c>
    </row>
    <row r="32" spans="1:8" ht="12.75">
      <c r="A32" t="s">
        <v>11</v>
      </c>
      <c r="B32">
        <v>17</v>
      </c>
      <c r="C32">
        <v>19.1</v>
      </c>
      <c r="D32">
        <v>13.7</v>
      </c>
      <c r="E32">
        <v>15.4</v>
      </c>
      <c r="G32" s="17">
        <f t="shared" si="2"/>
        <v>2.1000000000000014</v>
      </c>
      <c r="H32">
        <f t="shared" si="3"/>
        <v>1.700000000000001</v>
      </c>
    </row>
    <row r="33" spans="1:8" ht="12.75">
      <c r="A33" t="s">
        <v>18</v>
      </c>
      <c r="B33">
        <v>17.2</v>
      </c>
      <c r="C33">
        <v>20.1</v>
      </c>
      <c r="D33">
        <v>16.3</v>
      </c>
      <c r="E33">
        <v>19.1</v>
      </c>
      <c r="G33" s="17">
        <f t="shared" si="2"/>
        <v>2.900000000000002</v>
      </c>
      <c r="H33">
        <f t="shared" si="3"/>
        <v>2.8000000000000007</v>
      </c>
    </row>
    <row r="34" spans="1:8" ht="12.75">
      <c r="A34" t="s">
        <v>5</v>
      </c>
      <c r="B34">
        <v>18.5</v>
      </c>
      <c r="C34">
        <v>21.3</v>
      </c>
      <c r="D34">
        <v>11.6</v>
      </c>
      <c r="E34">
        <v>13.3</v>
      </c>
      <c r="G34" s="17">
        <f t="shared" si="2"/>
        <v>2.8000000000000007</v>
      </c>
      <c r="H34">
        <f t="shared" si="3"/>
        <v>1.700000000000001</v>
      </c>
    </row>
    <row r="35" spans="1:8" ht="12.75">
      <c r="A35" t="s">
        <v>16</v>
      </c>
      <c r="B35">
        <v>21.7</v>
      </c>
      <c r="C35">
        <v>26.5</v>
      </c>
      <c r="D35">
        <v>19.2</v>
      </c>
      <c r="E35">
        <v>23.5</v>
      </c>
      <c r="G35" s="17">
        <f t="shared" si="2"/>
        <v>4.800000000000001</v>
      </c>
      <c r="H35">
        <f t="shared" si="3"/>
        <v>4.300000000000001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pageSetUpPr fitToPage="1"/>
  </sheetPr>
  <dimension ref="A1:N37"/>
  <sheetViews>
    <sheetView zoomScalePageLayoutView="0" workbookViewId="0" topLeftCell="A1">
      <selection activeCell="A2" sqref="A2:N29"/>
    </sheetView>
  </sheetViews>
  <sheetFormatPr defaultColWidth="9.33203125" defaultRowHeight="12.75"/>
  <cols>
    <col min="1" max="1" width="17" style="49" customWidth="1"/>
    <col min="2" max="7" width="9.83203125" style="49" customWidth="1"/>
    <col min="8" max="8" width="19.83203125" style="49" customWidth="1"/>
    <col min="9" max="14" width="9.83203125" style="49" customWidth="1"/>
    <col min="15" max="16384" width="9.33203125" style="49" customWidth="1"/>
  </cols>
  <sheetData>
    <row r="1" s="65" customFormat="1" ht="12.75">
      <c r="A1" s="66" t="s">
        <v>119</v>
      </c>
    </row>
    <row r="2" spans="1:2" s="65" customFormat="1" ht="12.75">
      <c r="A2" s="65" t="s">
        <v>120</v>
      </c>
      <c r="B2" s="65" t="s">
        <v>66</v>
      </c>
    </row>
    <row r="3" s="65" customFormat="1" ht="12.75">
      <c r="A3" s="65" t="s">
        <v>121</v>
      </c>
    </row>
    <row r="4" s="65" customFormat="1" ht="12.75">
      <c r="A4" s="65" t="s">
        <v>122</v>
      </c>
    </row>
    <row r="5" s="65" customFormat="1" ht="12.75"/>
    <row r="7" spans="1:14" ht="12.75">
      <c r="A7" s="73" t="s">
        <v>69</v>
      </c>
      <c r="B7" s="73"/>
      <c r="C7" s="73"/>
      <c r="D7" s="73"/>
      <c r="E7" s="73"/>
      <c r="F7" s="73"/>
      <c r="G7" s="73"/>
      <c r="H7" s="73"/>
      <c r="I7" s="73"/>
      <c r="J7" s="73"/>
      <c r="K7" s="73"/>
      <c r="L7" s="73"/>
      <c r="M7" s="73"/>
      <c r="N7" s="73"/>
    </row>
    <row r="8" ht="13.5" thickBot="1"/>
    <row r="9" spans="1:14" ht="13.5">
      <c r="A9" s="50"/>
      <c r="B9" s="74" t="s">
        <v>70</v>
      </c>
      <c r="C9" s="74"/>
      <c r="D9" s="74"/>
      <c r="E9" s="74"/>
      <c r="F9" s="74"/>
      <c r="G9" s="75"/>
      <c r="H9" s="50"/>
      <c r="I9" s="74" t="s">
        <v>70</v>
      </c>
      <c r="J9" s="74"/>
      <c r="K9" s="74"/>
      <c r="L9" s="74"/>
      <c r="M9" s="74"/>
      <c r="N9" s="74"/>
    </row>
    <row r="10" spans="1:14" ht="14.25" thickBot="1">
      <c r="A10" s="51"/>
      <c r="B10" s="52">
        <v>0.5</v>
      </c>
      <c r="C10" s="52">
        <v>1</v>
      </c>
      <c r="D10" s="53">
        <v>1.5</v>
      </c>
      <c r="E10" s="52">
        <v>0.5</v>
      </c>
      <c r="F10" s="52">
        <v>1</v>
      </c>
      <c r="G10" s="53">
        <v>1.5</v>
      </c>
      <c r="H10" s="51"/>
      <c r="I10" s="52">
        <v>0.5</v>
      </c>
      <c r="J10" s="52">
        <v>1</v>
      </c>
      <c r="K10" s="53">
        <v>1.5</v>
      </c>
      <c r="L10" s="52">
        <v>0.5</v>
      </c>
      <c r="M10" s="52">
        <v>1</v>
      </c>
      <c r="N10" s="52">
        <v>1.5</v>
      </c>
    </row>
    <row r="11" spans="1:14" ht="13.5">
      <c r="A11" s="37" t="s">
        <v>73</v>
      </c>
      <c r="B11" s="70" t="s">
        <v>71</v>
      </c>
      <c r="C11" s="70"/>
      <c r="D11" s="71"/>
      <c r="E11" s="70" t="s">
        <v>72</v>
      </c>
      <c r="F11" s="70"/>
      <c r="G11" s="71"/>
      <c r="H11" s="37" t="s">
        <v>74</v>
      </c>
      <c r="I11" s="70" t="s">
        <v>71</v>
      </c>
      <c r="J11" s="70"/>
      <c r="K11" s="71"/>
      <c r="L11" s="70" t="s">
        <v>72</v>
      </c>
      <c r="M11" s="70"/>
      <c r="N11" s="70"/>
    </row>
    <row r="12" spans="1:14" ht="12.75">
      <c r="A12" s="54" t="s">
        <v>75</v>
      </c>
      <c r="B12" s="55">
        <v>17.3</v>
      </c>
      <c r="C12" s="55">
        <v>9.3</v>
      </c>
      <c r="D12" s="56">
        <v>6.6</v>
      </c>
      <c r="E12" s="55">
        <v>19</v>
      </c>
      <c r="F12" s="55">
        <v>9.7</v>
      </c>
      <c r="G12" s="56">
        <v>6.6</v>
      </c>
      <c r="H12" s="54" t="s">
        <v>95</v>
      </c>
      <c r="I12" s="54">
        <v>12.2</v>
      </c>
      <c r="J12" s="54">
        <v>10</v>
      </c>
      <c r="K12" s="56">
        <v>7.9</v>
      </c>
      <c r="L12" s="54">
        <v>14.1</v>
      </c>
      <c r="M12" s="54">
        <v>11.6</v>
      </c>
      <c r="N12" s="54">
        <v>9.1</v>
      </c>
    </row>
    <row r="13" spans="1:14" ht="12.75">
      <c r="A13" s="38" t="s">
        <v>76</v>
      </c>
      <c r="B13" s="39">
        <v>10.5</v>
      </c>
      <c r="C13" s="39">
        <v>10.5</v>
      </c>
      <c r="D13" s="40">
        <v>10.1</v>
      </c>
      <c r="E13" s="39">
        <v>11.6</v>
      </c>
      <c r="F13" s="39">
        <v>11.6</v>
      </c>
      <c r="G13" s="40">
        <v>11.2</v>
      </c>
      <c r="H13" s="38" t="s">
        <v>96</v>
      </c>
      <c r="I13" s="38">
        <v>7.1</v>
      </c>
      <c r="J13" s="38">
        <v>7</v>
      </c>
      <c r="K13" s="40">
        <v>7</v>
      </c>
      <c r="L13" s="38">
        <v>8.4</v>
      </c>
      <c r="M13" s="38">
        <v>8.3</v>
      </c>
      <c r="N13" s="38">
        <v>8.3</v>
      </c>
    </row>
    <row r="14" spans="1:14" ht="12.75">
      <c r="A14" s="54" t="s">
        <v>77</v>
      </c>
      <c r="B14" s="55">
        <v>9.9</v>
      </c>
      <c r="C14" s="55">
        <v>7</v>
      </c>
      <c r="D14" s="56">
        <v>5.1</v>
      </c>
      <c r="E14" s="55">
        <v>11.3</v>
      </c>
      <c r="F14" s="55">
        <v>7.9</v>
      </c>
      <c r="G14" s="56">
        <v>5.8</v>
      </c>
      <c r="H14" s="54" t="s">
        <v>22</v>
      </c>
      <c r="I14" s="54">
        <v>9.7</v>
      </c>
      <c r="J14" s="54">
        <v>7.6</v>
      </c>
      <c r="K14" s="56">
        <v>8.1</v>
      </c>
      <c r="L14" s="54">
        <v>11.2</v>
      </c>
      <c r="M14" s="54">
        <v>8.8</v>
      </c>
      <c r="N14" s="54">
        <v>9.1</v>
      </c>
    </row>
    <row r="15" spans="1:14" ht="12.75">
      <c r="A15" s="38" t="s">
        <v>3</v>
      </c>
      <c r="B15" s="39">
        <v>12.9</v>
      </c>
      <c r="C15" s="39">
        <v>7.3</v>
      </c>
      <c r="D15" s="40">
        <v>4.9</v>
      </c>
      <c r="E15" s="39">
        <v>14.6</v>
      </c>
      <c r="F15" s="39">
        <v>8.3</v>
      </c>
      <c r="G15" s="40">
        <v>5.5</v>
      </c>
      <c r="H15" s="38" t="s">
        <v>97</v>
      </c>
      <c r="I15" s="38">
        <v>9.9</v>
      </c>
      <c r="J15" s="38">
        <v>8.8</v>
      </c>
      <c r="K15" s="40">
        <v>8.5</v>
      </c>
      <c r="L15" s="38">
        <v>11.7</v>
      </c>
      <c r="M15" s="38">
        <v>10.4</v>
      </c>
      <c r="N15" s="38">
        <v>10</v>
      </c>
    </row>
    <row r="16" spans="1:14" ht="12.75">
      <c r="A16" s="54" t="s">
        <v>78</v>
      </c>
      <c r="B16" s="55">
        <v>9.8</v>
      </c>
      <c r="C16" s="55">
        <v>7.2</v>
      </c>
      <c r="D16" s="56">
        <v>6.4</v>
      </c>
      <c r="E16" s="55">
        <v>10.7</v>
      </c>
      <c r="F16" s="55">
        <v>7.3</v>
      </c>
      <c r="G16" s="56">
        <v>6.2</v>
      </c>
      <c r="H16" s="54" t="s">
        <v>98</v>
      </c>
      <c r="I16" s="54">
        <v>13.5</v>
      </c>
      <c r="J16" s="54">
        <v>8.5</v>
      </c>
      <c r="K16" s="56">
        <v>8</v>
      </c>
      <c r="L16" s="54">
        <v>17.3</v>
      </c>
      <c r="M16" s="54">
        <v>10.9</v>
      </c>
      <c r="N16" s="54">
        <v>10.2</v>
      </c>
    </row>
    <row r="17" spans="1:14" ht="12.75">
      <c r="A17" s="38" t="s">
        <v>79</v>
      </c>
      <c r="B17" s="39">
        <v>12.1</v>
      </c>
      <c r="C17" s="39">
        <v>7.4</v>
      </c>
      <c r="D17" s="40">
        <v>5.8</v>
      </c>
      <c r="E17" s="39">
        <v>14.1</v>
      </c>
      <c r="F17" s="39">
        <v>8.6</v>
      </c>
      <c r="G17" s="40">
        <v>6.8</v>
      </c>
      <c r="H17" s="38" t="s">
        <v>99</v>
      </c>
      <c r="I17" s="38">
        <v>12.9</v>
      </c>
      <c r="J17" s="38">
        <v>12.9</v>
      </c>
      <c r="K17" s="40">
        <v>12.9</v>
      </c>
      <c r="L17" s="38">
        <v>15</v>
      </c>
      <c r="M17" s="38">
        <v>15</v>
      </c>
      <c r="N17" s="38">
        <v>15</v>
      </c>
    </row>
    <row r="18" spans="1:14" ht="12.75">
      <c r="A18" s="54" t="s">
        <v>80</v>
      </c>
      <c r="B18" s="55">
        <v>20.5</v>
      </c>
      <c r="C18" s="55">
        <v>13</v>
      </c>
      <c r="D18" s="56">
        <v>10.4</v>
      </c>
      <c r="E18" s="55">
        <v>23</v>
      </c>
      <c r="F18" s="55">
        <v>14.5</v>
      </c>
      <c r="G18" s="56">
        <v>11.6</v>
      </c>
      <c r="H18" s="54" t="s">
        <v>100</v>
      </c>
      <c r="I18" s="54">
        <v>12.4</v>
      </c>
      <c r="J18" s="54">
        <v>9.9</v>
      </c>
      <c r="K18" s="56">
        <v>12</v>
      </c>
      <c r="L18" s="54">
        <v>14</v>
      </c>
      <c r="M18" s="54">
        <v>11.1</v>
      </c>
      <c r="N18" s="54">
        <v>13.4</v>
      </c>
    </row>
    <row r="19" spans="1:14" ht="12.75">
      <c r="A19" s="38" t="s">
        <v>81</v>
      </c>
      <c r="B19" s="39">
        <v>10.1</v>
      </c>
      <c r="C19" s="39">
        <v>8</v>
      </c>
      <c r="D19" s="40">
        <v>7.2</v>
      </c>
      <c r="E19" s="39">
        <v>12.8</v>
      </c>
      <c r="F19" s="39">
        <v>10</v>
      </c>
      <c r="G19" s="40">
        <v>9.1</v>
      </c>
      <c r="H19" s="38" t="s">
        <v>101</v>
      </c>
      <c r="I19" s="38">
        <v>12.4</v>
      </c>
      <c r="J19" s="38">
        <v>10.5</v>
      </c>
      <c r="K19" s="40">
        <v>7</v>
      </c>
      <c r="L19" s="38">
        <v>14.6</v>
      </c>
      <c r="M19" s="38">
        <v>12.1</v>
      </c>
      <c r="N19" s="38">
        <v>8.1</v>
      </c>
    </row>
    <row r="20" spans="1:14" ht="12.75">
      <c r="A20" s="54" t="s">
        <v>82</v>
      </c>
      <c r="B20" s="55">
        <v>11.1</v>
      </c>
      <c r="C20" s="55">
        <v>9.5</v>
      </c>
      <c r="D20" s="56">
        <v>9.5</v>
      </c>
      <c r="E20" s="55">
        <v>13.1</v>
      </c>
      <c r="F20" s="55">
        <v>11.2</v>
      </c>
      <c r="G20" s="56">
        <v>11.2</v>
      </c>
      <c r="H20" s="54" t="s">
        <v>102</v>
      </c>
      <c r="I20" s="54">
        <v>11.6</v>
      </c>
      <c r="J20" s="54">
        <v>10.2</v>
      </c>
      <c r="K20" s="56">
        <v>10.2</v>
      </c>
      <c r="L20" s="54">
        <v>13.4</v>
      </c>
      <c r="M20" s="54">
        <v>11.8</v>
      </c>
      <c r="N20" s="54">
        <v>11.8</v>
      </c>
    </row>
    <row r="21" spans="1:14" ht="12.75">
      <c r="A21" s="38" t="s">
        <v>7</v>
      </c>
      <c r="B21" s="39">
        <v>10.5</v>
      </c>
      <c r="C21" s="39">
        <v>9.5</v>
      </c>
      <c r="D21" s="40">
        <v>7.7</v>
      </c>
      <c r="E21" s="39">
        <v>12.5</v>
      </c>
      <c r="F21" s="39">
        <v>11.4</v>
      </c>
      <c r="G21" s="40">
        <v>9.2</v>
      </c>
      <c r="H21" s="38" t="s">
        <v>103</v>
      </c>
      <c r="I21" s="38">
        <v>8.7</v>
      </c>
      <c r="J21" s="38">
        <v>5.1</v>
      </c>
      <c r="K21" s="40">
        <v>3.5</v>
      </c>
      <c r="L21" s="38">
        <v>9.5</v>
      </c>
      <c r="M21" s="38">
        <v>5.6</v>
      </c>
      <c r="N21" s="38">
        <v>3.8</v>
      </c>
    </row>
    <row r="22" spans="1:14" ht="12.75">
      <c r="A22" s="54" t="s">
        <v>83</v>
      </c>
      <c r="B22" s="55">
        <v>8.2</v>
      </c>
      <c r="C22" s="55">
        <v>8.2</v>
      </c>
      <c r="D22" s="56">
        <v>8.2</v>
      </c>
      <c r="E22" s="55">
        <v>9.6</v>
      </c>
      <c r="F22" s="55">
        <v>9.6</v>
      </c>
      <c r="G22" s="56">
        <v>9.6</v>
      </c>
      <c r="H22" s="54" t="s">
        <v>104</v>
      </c>
      <c r="I22" s="54">
        <v>7.6</v>
      </c>
      <c r="J22" s="54">
        <v>5.9</v>
      </c>
      <c r="K22" s="56">
        <v>5.1</v>
      </c>
      <c r="L22" s="54">
        <v>8.5</v>
      </c>
      <c r="M22" s="54">
        <v>6.6</v>
      </c>
      <c r="N22" s="54">
        <v>5.7</v>
      </c>
    </row>
    <row r="23" spans="1:14" ht="12.75">
      <c r="A23" s="38" t="s">
        <v>84</v>
      </c>
      <c r="B23" s="39">
        <v>12.1</v>
      </c>
      <c r="C23" s="39">
        <v>8.6</v>
      </c>
      <c r="D23" s="40">
        <v>7.5</v>
      </c>
      <c r="E23" s="39">
        <v>13.5</v>
      </c>
      <c r="F23" s="39">
        <v>9.7</v>
      </c>
      <c r="G23" s="40">
        <v>8.4</v>
      </c>
      <c r="H23" s="41" t="s">
        <v>105</v>
      </c>
      <c r="I23" s="41">
        <v>12.270588235294113</v>
      </c>
      <c r="J23" s="41">
        <v>9.249999999999998</v>
      </c>
      <c r="K23" s="42">
        <v>8.194117647058823</v>
      </c>
      <c r="L23" s="41">
        <v>14.073529411764705</v>
      </c>
      <c r="M23" s="41">
        <v>10.58823529411765</v>
      </c>
      <c r="N23" s="41">
        <v>9.35</v>
      </c>
    </row>
    <row r="24" spans="1:14" ht="12.75">
      <c r="A24" s="54" t="s">
        <v>85</v>
      </c>
      <c r="B24" s="55">
        <v>10.5</v>
      </c>
      <c r="C24" s="55">
        <v>10.5</v>
      </c>
      <c r="D24" s="56">
        <v>10.5</v>
      </c>
      <c r="E24" s="55">
        <v>12.4</v>
      </c>
      <c r="F24" s="55">
        <v>12.4</v>
      </c>
      <c r="G24" s="56">
        <v>12.4</v>
      </c>
      <c r="H24" s="54"/>
      <c r="I24" s="54"/>
      <c r="J24" s="54"/>
      <c r="K24" s="56"/>
      <c r="L24" s="54"/>
      <c r="M24" s="54"/>
      <c r="N24" s="54"/>
    </row>
    <row r="25" spans="1:14" ht="12.75">
      <c r="A25" s="38" t="s">
        <v>86</v>
      </c>
      <c r="B25" s="39">
        <v>16.1</v>
      </c>
      <c r="C25" s="39">
        <v>12.1</v>
      </c>
      <c r="D25" s="40">
        <v>11.7</v>
      </c>
      <c r="E25" s="39">
        <v>17.9</v>
      </c>
      <c r="F25" s="39">
        <v>13.5</v>
      </c>
      <c r="G25" s="40">
        <v>13</v>
      </c>
      <c r="H25" s="43" t="s">
        <v>106</v>
      </c>
      <c r="I25" s="44"/>
      <c r="J25" s="44"/>
      <c r="K25" s="45"/>
      <c r="L25" s="44"/>
      <c r="M25" s="44"/>
      <c r="N25" s="44"/>
    </row>
    <row r="26" spans="1:14" ht="12.75">
      <c r="A26" s="54" t="s">
        <v>87</v>
      </c>
      <c r="B26" s="55">
        <v>13.8</v>
      </c>
      <c r="C26" s="55">
        <v>6.9</v>
      </c>
      <c r="D26" s="56">
        <v>4.6</v>
      </c>
      <c r="E26" s="55">
        <v>15.7</v>
      </c>
      <c r="F26" s="55">
        <v>7.9</v>
      </c>
      <c r="G26" s="56">
        <v>5.2</v>
      </c>
      <c r="H26" s="54" t="s">
        <v>107</v>
      </c>
      <c r="I26" s="54">
        <v>17.6</v>
      </c>
      <c r="J26" s="54">
        <v>13.8</v>
      </c>
      <c r="K26" s="56">
        <v>12.5</v>
      </c>
      <c r="L26" s="54">
        <v>22.2</v>
      </c>
      <c r="M26" s="54">
        <v>17.1</v>
      </c>
      <c r="N26" s="54">
        <v>15.4</v>
      </c>
    </row>
    <row r="27" spans="1:14" ht="12.75">
      <c r="A27" s="38" t="s">
        <v>88</v>
      </c>
      <c r="B27" s="39">
        <v>17.1</v>
      </c>
      <c r="C27" s="39">
        <v>12.1</v>
      </c>
      <c r="D27" s="40">
        <v>8.1</v>
      </c>
      <c r="E27" s="39">
        <v>18.6</v>
      </c>
      <c r="F27" s="39">
        <v>12.9</v>
      </c>
      <c r="G27" s="40">
        <v>8.6</v>
      </c>
      <c r="H27" s="38" t="s">
        <v>108</v>
      </c>
      <c r="I27" s="38">
        <v>15.5</v>
      </c>
      <c r="J27" s="38">
        <v>16.1</v>
      </c>
      <c r="K27" s="40">
        <v>17.3</v>
      </c>
      <c r="L27" s="38">
        <v>18.2</v>
      </c>
      <c r="M27" s="38">
        <v>18.9</v>
      </c>
      <c r="N27" s="38">
        <v>20.3</v>
      </c>
    </row>
    <row r="28" spans="1:14" ht="12.75">
      <c r="A28" s="54" t="s">
        <v>89</v>
      </c>
      <c r="B28" s="55">
        <v>11.9</v>
      </c>
      <c r="C28" s="55">
        <v>11.9</v>
      </c>
      <c r="D28" s="56">
        <v>11.9</v>
      </c>
      <c r="E28" s="55">
        <v>13.7</v>
      </c>
      <c r="F28" s="55">
        <v>13.7</v>
      </c>
      <c r="G28" s="56">
        <v>13.7</v>
      </c>
      <c r="H28" s="54" t="s">
        <v>109</v>
      </c>
      <c r="I28" s="54">
        <v>19.1</v>
      </c>
      <c r="J28" s="54">
        <v>15.2</v>
      </c>
      <c r="K28" s="56">
        <v>13.9</v>
      </c>
      <c r="L28" s="54">
        <v>19.7</v>
      </c>
      <c r="M28" s="54">
        <v>15.3</v>
      </c>
      <c r="N28" s="54">
        <v>13.8</v>
      </c>
    </row>
    <row r="29" spans="1:14" ht="12.75">
      <c r="A29" s="38" t="s">
        <v>90</v>
      </c>
      <c r="B29" s="39">
        <v>9.1</v>
      </c>
      <c r="C29" s="39">
        <v>6.5</v>
      </c>
      <c r="D29" s="40">
        <v>5.6</v>
      </c>
      <c r="E29" s="39">
        <v>10.5</v>
      </c>
      <c r="F29" s="39">
        <v>7.5</v>
      </c>
      <c r="G29" s="40">
        <v>6.5</v>
      </c>
      <c r="H29" s="38" t="s">
        <v>110</v>
      </c>
      <c r="I29" s="38">
        <v>12.4</v>
      </c>
      <c r="J29" s="38">
        <v>9.3</v>
      </c>
      <c r="K29" s="40">
        <v>8.2</v>
      </c>
      <c r="L29" s="38">
        <v>13</v>
      </c>
      <c r="M29" s="38">
        <v>9.6</v>
      </c>
      <c r="N29" s="38">
        <v>8.4</v>
      </c>
    </row>
    <row r="30" spans="1:14" ht="12.75">
      <c r="A30" s="54" t="s">
        <v>91</v>
      </c>
      <c r="B30" s="55">
        <v>10.6</v>
      </c>
      <c r="C30" s="55">
        <v>7.1</v>
      </c>
      <c r="D30" s="56">
        <v>5.2</v>
      </c>
      <c r="E30" s="55">
        <v>12.4</v>
      </c>
      <c r="F30" s="55">
        <v>8.3</v>
      </c>
      <c r="G30" s="56">
        <v>6.1</v>
      </c>
      <c r="H30" s="54" t="s">
        <v>111</v>
      </c>
      <c r="I30" s="54">
        <v>2.6</v>
      </c>
      <c r="J30" s="54">
        <v>2.6</v>
      </c>
      <c r="K30" s="56">
        <v>2.6</v>
      </c>
      <c r="L30" s="54">
        <v>2.6</v>
      </c>
      <c r="M30" s="54">
        <v>2.6</v>
      </c>
      <c r="N30" s="54">
        <v>2.6</v>
      </c>
    </row>
    <row r="31" spans="1:14" ht="12.75">
      <c r="A31" s="38" t="s">
        <v>16</v>
      </c>
      <c r="B31" s="39">
        <v>19.7</v>
      </c>
      <c r="C31" s="39">
        <v>14.3</v>
      </c>
      <c r="D31" s="40">
        <v>13.5</v>
      </c>
      <c r="E31" s="39">
        <v>22.7</v>
      </c>
      <c r="F31" s="39">
        <v>16.5</v>
      </c>
      <c r="G31" s="40">
        <v>15.5</v>
      </c>
      <c r="H31" s="38" t="s">
        <v>112</v>
      </c>
      <c r="I31" s="38">
        <v>9.5</v>
      </c>
      <c r="J31" s="38">
        <v>7.9</v>
      </c>
      <c r="K31" s="40">
        <v>7.3</v>
      </c>
      <c r="L31" s="38">
        <v>13.3</v>
      </c>
      <c r="M31" s="38">
        <v>10.8</v>
      </c>
      <c r="N31" s="38">
        <v>10</v>
      </c>
    </row>
    <row r="32" spans="1:14" ht="12.75">
      <c r="A32" s="54" t="s">
        <v>92</v>
      </c>
      <c r="B32" s="55">
        <v>9.4</v>
      </c>
      <c r="C32" s="55">
        <v>4.8</v>
      </c>
      <c r="D32" s="56">
        <v>4.6</v>
      </c>
      <c r="E32" s="55">
        <v>10.2</v>
      </c>
      <c r="F32" s="55">
        <v>5.1</v>
      </c>
      <c r="G32" s="56">
        <v>4.6</v>
      </c>
      <c r="H32" s="54" t="s">
        <v>113</v>
      </c>
      <c r="I32" s="54">
        <v>18.4</v>
      </c>
      <c r="J32" s="54">
        <v>18.4</v>
      </c>
      <c r="K32" s="56">
        <v>18.4</v>
      </c>
      <c r="L32" s="54">
        <v>19.3</v>
      </c>
      <c r="M32" s="54">
        <v>19.3</v>
      </c>
      <c r="N32" s="54">
        <v>19.3</v>
      </c>
    </row>
    <row r="33" spans="1:14" ht="12.75">
      <c r="A33" s="38" t="s">
        <v>93</v>
      </c>
      <c r="B33" s="39">
        <v>18.4</v>
      </c>
      <c r="C33" s="39">
        <v>17.6</v>
      </c>
      <c r="D33" s="40">
        <v>17.4</v>
      </c>
      <c r="E33" s="39">
        <v>21.1</v>
      </c>
      <c r="F33" s="39">
        <v>20.3</v>
      </c>
      <c r="G33" s="40">
        <v>20</v>
      </c>
      <c r="H33" s="46" t="s">
        <v>114</v>
      </c>
      <c r="I33" s="47">
        <v>2.6</v>
      </c>
      <c r="J33" s="47">
        <v>1.3</v>
      </c>
      <c r="K33" s="48">
        <v>0.9</v>
      </c>
      <c r="L33" s="47">
        <v>3.3</v>
      </c>
      <c r="M33" s="47">
        <v>1.6</v>
      </c>
      <c r="N33" s="47">
        <v>1.1</v>
      </c>
    </row>
    <row r="34" spans="1:14" ht="12.75">
      <c r="A34" s="57" t="s">
        <v>94</v>
      </c>
      <c r="B34" s="57">
        <v>17.6</v>
      </c>
      <c r="C34" s="57">
        <v>8.8</v>
      </c>
      <c r="D34" s="58">
        <v>5.9</v>
      </c>
      <c r="E34" s="57">
        <v>19.8</v>
      </c>
      <c r="F34" s="57">
        <v>9.9</v>
      </c>
      <c r="G34" s="58">
        <v>6.6</v>
      </c>
      <c r="H34" s="59" t="s">
        <v>115</v>
      </c>
      <c r="I34" s="57">
        <v>11.644444444444442</v>
      </c>
      <c r="J34" s="57">
        <v>9.600000000000001</v>
      </c>
      <c r="K34" s="58">
        <v>8.811111111111112</v>
      </c>
      <c r="L34" s="57">
        <v>13.555555555555554</v>
      </c>
      <c r="M34" s="57">
        <v>11.170370370370373</v>
      </c>
      <c r="N34" s="57">
        <v>10.244444444444444</v>
      </c>
    </row>
    <row r="35" ht="12.75">
      <c r="A35" s="60" t="s">
        <v>116</v>
      </c>
    </row>
    <row r="36" ht="12.75">
      <c r="A36" s="61" t="s">
        <v>117</v>
      </c>
    </row>
    <row r="37" ht="12.75">
      <c r="A37" s="62" t="s">
        <v>118</v>
      </c>
    </row>
  </sheetData>
  <sheetProtection/>
  <mergeCells count="7">
    <mergeCell ref="A7:N7"/>
    <mergeCell ref="B9:G9"/>
    <mergeCell ref="I9:N9"/>
    <mergeCell ref="B11:D11"/>
    <mergeCell ref="E11:G11"/>
    <mergeCell ref="I11:K11"/>
    <mergeCell ref="L11:N11"/>
  </mergeCells>
  <hyperlinks>
    <hyperlink ref="A37" r:id="rId1" display="www.oecd.org/fr/retraites/panoramadespensions.htm"/>
    <hyperlink ref="A1" r:id="rId2" display="http://dx.doi.org/10.1787/pension_glance-2013-en"/>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Axia Economics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2013-09-25T07:50:01Z</cp:lastPrinted>
  <dcterms:created xsi:type="dcterms:W3CDTF">2007-02-06T17:56:25Z</dcterms:created>
  <dcterms:modified xsi:type="dcterms:W3CDTF">2013-11-22T17:29:53Z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