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FR - Vers une coopération pour le développement plus efficace\"/>
    </mc:Choice>
  </mc:AlternateContent>
  <bookViews>
    <workbookView xWindow="0" yWindow="0" windowWidth="23040" windowHeight="9210"/>
  </bookViews>
  <sheets>
    <sheet name="4.2"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calcChain.xml><?xml version="1.0" encoding="utf-8"?>
<calcChain xmlns="http://schemas.openxmlformats.org/spreadsheetml/2006/main">
  <c r="J70" i="1" l="1"/>
  <c r="I70" i="1"/>
  <c r="H70" i="1"/>
  <c r="G70" i="1"/>
  <c r="K68" i="1" s="1"/>
  <c r="N69" i="1"/>
  <c r="M69" i="1"/>
  <c r="L69" i="1"/>
  <c r="K69" i="1"/>
  <c r="F69" i="1"/>
  <c r="N68" i="1"/>
  <c r="M68" i="1"/>
  <c r="L68" i="1"/>
  <c r="N67" i="1"/>
  <c r="M67" i="1"/>
  <c r="L67" i="1"/>
  <c r="N66" i="1"/>
  <c r="M66" i="1"/>
  <c r="L66" i="1"/>
  <c r="J63" i="1"/>
  <c r="I63" i="1"/>
  <c r="M62" i="1" s="1"/>
  <c r="H63" i="1"/>
  <c r="L61" i="1" s="1"/>
  <c r="G63" i="1"/>
  <c r="N62" i="1"/>
  <c r="K62" i="1"/>
  <c r="F62" i="1"/>
  <c r="N61" i="1"/>
  <c r="M61" i="1"/>
  <c r="K61" i="1"/>
  <c r="N60" i="1"/>
  <c r="M60" i="1"/>
  <c r="K60" i="1"/>
  <c r="N59" i="1"/>
  <c r="M59" i="1"/>
  <c r="K59" i="1"/>
  <c r="J56" i="1"/>
  <c r="N55" i="1" s="1"/>
  <c r="I56" i="1"/>
  <c r="M55" i="1" s="1"/>
  <c r="H56" i="1"/>
  <c r="G56" i="1"/>
  <c r="L55" i="1"/>
  <c r="K55" i="1"/>
  <c r="N54" i="1"/>
  <c r="M54" i="1"/>
  <c r="L54" i="1"/>
  <c r="K54" i="1"/>
  <c r="N53" i="1"/>
  <c r="M53" i="1"/>
  <c r="L53" i="1"/>
  <c r="K53" i="1"/>
  <c r="N52" i="1"/>
  <c r="M52" i="1"/>
  <c r="L52" i="1"/>
  <c r="K52" i="1"/>
  <c r="F47" i="1"/>
  <c r="E47" i="1"/>
  <c r="G47" i="1" s="1"/>
  <c r="F46" i="1"/>
  <c r="H47" i="1" s="1"/>
  <c r="E46" i="1"/>
  <c r="F39" i="1"/>
  <c r="H38" i="1" s="1"/>
  <c r="E39" i="1"/>
  <c r="G38" i="1" s="1"/>
  <c r="F38" i="1"/>
  <c r="E38" i="1"/>
  <c r="F31" i="1"/>
  <c r="J31" i="1" s="1"/>
  <c r="E31" i="1"/>
  <c r="F30" i="1"/>
  <c r="E30" i="1"/>
  <c r="G31" i="1" s="1"/>
  <c r="K23" i="1"/>
  <c r="F23" i="1"/>
  <c r="E23" i="1"/>
  <c r="J23" i="1" s="1"/>
  <c r="G22" i="1"/>
  <c r="F22" i="1"/>
  <c r="H22" i="1" s="1"/>
  <c r="E22" i="1"/>
  <c r="J22" i="1" s="1"/>
  <c r="J21" i="1"/>
  <c r="F21" i="1"/>
  <c r="K21" i="1" s="1"/>
  <c r="E21" i="1"/>
  <c r="J20" i="1"/>
  <c r="F20" i="1"/>
  <c r="K20" i="1" s="1"/>
  <c r="E20" i="1"/>
  <c r="E16" i="1"/>
  <c r="L62" i="1" l="1"/>
  <c r="K22" i="1"/>
  <c r="J47" i="1"/>
  <c r="F16" i="1"/>
  <c r="H31" i="1"/>
  <c r="J39" i="1"/>
  <c r="L59" i="1"/>
  <c r="L60" i="1"/>
  <c r="K66" i="1"/>
  <c r="K67" i="1"/>
</calcChain>
</file>

<file path=xl/sharedStrings.xml><?xml version="1.0" encoding="utf-8"?>
<sst xmlns="http://schemas.openxmlformats.org/spreadsheetml/2006/main" count="60" uniqueCount="27">
  <si>
    <t>Au moins un score « excellent »</t>
  </si>
  <si>
    <t>Au moins un score « bon »</t>
  </si>
  <si>
    <t>Au moins un score « passable »</t>
  </si>
  <si>
    <t>Overall</t>
  </si>
  <si>
    <t>Ensemble</t>
  </si>
  <si>
    <t>Besoin d'amélioration</t>
  </si>
  <si>
    <t>Passable</t>
  </si>
  <si>
    <t>Bon</t>
  </si>
  <si>
    <t>Excellent</t>
  </si>
  <si>
    <t>SNPC</t>
  </si>
  <si>
    <t>Bon-excellent</t>
  </si>
  <si>
    <t>EDP</t>
  </si>
  <si>
    <t>Fair</t>
  </si>
  <si>
    <t>Good</t>
  </si>
  <si>
    <t>IITA</t>
  </si>
  <si>
    <t>Score Provider type and classification</t>
  </si>
  <si>
    <t>CRS_16</t>
  </si>
  <si>
    <t>CRS_18</t>
  </si>
  <si>
    <t>FSS_16</t>
  </si>
  <si>
    <t>FSS_18</t>
  </si>
  <si>
    <t>IATI_16</t>
  </si>
  <si>
    <t>IATI_18</t>
  </si>
  <si>
    <t>Vers une coopération pour le développement plus efficace - © OCDE 2019</t>
  </si>
  <si>
    <t>Chapitre 7</t>
  </si>
  <si>
    <t>Graphique 7.2. La transparence de la coopération pour le développement reste stable</t>
  </si>
  <si>
    <t>Version 1 - Dernière mise à jour : 18-Nov-2019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</si>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</sst>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sz val="10"/>
      <color theme="1"/>
      <name val="Arial"/>
      <family val="2"/>
    </font>
    <font>
      <b/>
      <sz val="10"/>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0" borderId="0" xfId="0" applyFont="1"/>
    <xf numFmtId="0" fontId="0" fillId="2" borderId="1" xfId="0" applyFill="1" applyBorder="1"/>
    <xf numFmtId="0" fontId="2" fillId="0" borderId="1" xfId="0" applyFont="1" applyBorder="1"/>
    <xf numFmtId="0" fontId="0" fillId="0" borderId="1" xfId="0" applyBorder="1"/>
    <xf numFmtId="9" fontId="0" fillId="0" borderId="0" xfId="1" applyFont="1"/>
    <xf numFmtId="0" fontId="2" fillId="0" borderId="0" xfId="0" applyFont="1" applyBorder="1"/>
    <xf numFmtId="9" fontId="0" fillId="0" borderId="0" xfId="0" applyNumberFormat="1"/>
    <xf numFmtId="0" fontId="2" fillId="2" borderId="2" xfId="0" applyFont="1" applyFill="1" applyBorder="1" applyAlignment="1"/>
    <xf numFmtId="0" fontId="3" fillId="3" borderId="0" xfId="0" applyFont="1" applyFill="1" applyAlignment="1"/>
    <xf numFmtId="0" fontId="4"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'4.2'!$I$23</c:f>
              <c:strCache>
                <c:ptCount val="1"/>
                <c:pt idx="0">
                  <c:v>Excellent</c:v>
                </c:pt>
              </c:strCache>
            </c:strRef>
          </c:tx>
          <c:spPr>
            <a:solidFill>
              <a:srgbClr val="FC5D3D"/>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'4.2'!$J$19:$K$19</c:f>
              <c:numCache>
                <c:formatCode>General</c:formatCode>
                <c:ptCount val="2"/>
                <c:pt idx="0">
                  <c:v>2016</c:v>
                </c:pt>
                <c:pt idx="1">
                  <c:v>2018</c:v>
                </c:pt>
              </c:numCache>
            </c:numRef>
          </c:cat>
          <c:val>
            <c:numRef>
              <c:f>'4.2'!$J$23:$K$23</c:f>
              <c:numCache>
                <c:formatCode>0%</c:formatCode>
                <c:ptCount val="2"/>
                <c:pt idx="0">
                  <c:v>0.21804511278195488</c:v>
                </c:pt>
                <c:pt idx="1">
                  <c:v>0.26704545454545453</c:v>
                </c:pt>
              </c:numCache>
            </c:numRef>
          </c:val>
          <c:extLst>
            <c:ext xmlns:c16="http://schemas.microsoft.com/office/drawing/2014/chart" uri="{C3380CC4-5D6E-409C-BE32-E72D297353CC}">
              <c16:uniqueId val="{00000000-F643-4EF4-BF4A-4C28FCC3C8AE}"/>
            </c:ext>
          </c:extLst>
        </c:ser>
        <c:ser>
          <c:idx val="1"/>
          <c:order val="1"/>
          <c:tx>
            <c:strRef>
              <c:f>'4.2'!$I$22</c:f>
              <c:strCache>
                <c:ptCount val="1"/>
                <c:pt idx="0">
                  <c:v>Bon</c:v>
                </c:pt>
              </c:strCache>
            </c:strRef>
          </c:tx>
          <c:spPr>
            <a:solidFill>
              <a:srgbClr val="AA6600"/>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'4.2'!$J$19:$K$19</c:f>
              <c:numCache>
                <c:formatCode>General</c:formatCode>
                <c:ptCount val="2"/>
                <c:pt idx="0">
                  <c:v>2016</c:v>
                </c:pt>
                <c:pt idx="1">
                  <c:v>2018</c:v>
                </c:pt>
              </c:numCache>
            </c:numRef>
          </c:cat>
          <c:val>
            <c:numRef>
              <c:f>'4.2'!$J$22:$K$22</c:f>
              <c:numCache>
                <c:formatCode>0%</c:formatCode>
                <c:ptCount val="2"/>
                <c:pt idx="0">
                  <c:v>0.36090225563909772</c:v>
                </c:pt>
                <c:pt idx="1">
                  <c:v>0.3125</c:v>
                </c:pt>
              </c:numCache>
            </c:numRef>
          </c:val>
          <c:extLst>
            <c:ext xmlns:c16="http://schemas.microsoft.com/office/drawing/2014/chart" uri="{C3380CC4-5D6E-409C-BE32-E72D297353CC}">
              <c16:uniqueId val="{00000001-F643-4EF4-BF4A-4C28FCC3C8AE}"/>
            </c:ext>
          </c:extLst>
        </c:ser>
        <c:ser>
          <c:idx val="2"/>
          <c:order val="2"/>
          <c:tx>
            <c:strRef>
              <c:f>'4.2'!$I$21</c:f>
              <c:strCache>
                <c:ptCount val="1"/>
                <c:pt idx="0">
                  <c:v>Passable</c:v>
                </c:pt>
              </c:strCache>
            </c:strRef>
          </c:tx>
          <c:spPr>
            <a:solidFill>
              <a:srgbClr val="FDB913"/>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'4.2'!$J$19:$K$19</c:f>
              <c:numCache>
                <c:formatCode>General</c:formatCode>
                <c:ptCount val="2"/>
                <c:pt idx="0">
                  <c:v>2016</c:v>
                </c:pt>
                <c:pt idx="1">
                  <c:v>2018</c:v>
                </c:pt>
              </c:numCache>
            </c:numRef>
          </c:cat>
          <c:val>
            <c:numRef>
              <c:f>'4.2'!$J$21:$K$21</c:f>
              <c:numCache>
                <c:formatCode>0%</c:formatCode>
                <c:ptCount val="2"/>
                <c:pt idx="0">
                  <c:v>0.17293233082706766</c:v>
                </c:pt>
                <c:pt idx="1">
                  <c:v>0.17045454545454544</c:v>
                </c:pt>
              </c:numCache>
            </c:numRef>
          </c:val>
          <c:extLst>
            <c:ext xmlns:c16="http://schemas.microsoft.com/office/drawing/2014/chart" uri="{C3380CC4-5D6E-409C-BE32-E72D297353CC}">
              <c16:uniqueId val="{00000002-F643-4EF4-BF4A-4C28FCC3C8AE}"/>
            </c:ext>
          </c:extLst>
        </c:ser>
        <c:ser>
          <c:idx val="3"/>
          <c:order val="3"/>
          <c:tx>
            <c:strRef>
              <c:f>'4.2'!$I$20</c:f>
              <c:strCache>
                <c:ptCount val="1"/>
                <c:pt idx="0">
                  <c:v>Besoin d'amélioration</c:v>
                </c:pt>
              </c:strCache>
            </c:strRef>
          </c:tx>
          <c:spPr>
            <a:solidFill>
              <a:srgbClr val="979690"/>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'4.2'!$J$19:$K$19</c:f>
              <c:numCache>
                <c:formatCode>General</c:formatCode>
                <c:ptCount val="2"/>
                <c:pt idx="0">
                  <c:v>2016</c:v>
                </c:pt>
                <c:pt idx="1">
                  <c:v>2018</c:v>
                </c:pt>
              </c:numCache>
            </c:numRef>
          </c:cat>
          <c:val>
            <c:numRef>
              <c:f>'4.2'!$J$20:$K$20</c:f>
              <c:numCache>
                <c:formatCode>0%</c:formatCode>
                <c:ptCount val="2"/>
                <c:pt idx="0">
                  <c:v>0.24812030075187969</c:v>
                </c:pt>
                <c:pt idx="1">
                  <c:v>0.25</c:v>
                </c:pt>
              </c:numCache>
            </c:numRef>
          </c:val>
          <c:extLst>
            <c:ext xmlns:c16="http://schemas.microsoft.com/office/drawing/2014/chart" uri="{C3380CC4-5D6E-409C-BE32-E72D297353CC}">
              <c16:uniqueId val="{00000003-F643-4EF4-BF4A-4C28FCC3C8AE}"/>
            </c:ext>
          </c:extLst>
        </c:ser>
        <c:dLbls>
          <c:showLegendKey val="0"/>
          <c:showVal val="0"/>
          <c:showCatName val="0"/>
          <c:showSerName val="0"/>
          <c:showPercent val="0"/>
          <c:showBubbleSize val="0"/>
        </c:dLbls>
        <c:gapWidth val="110"/>
        <c:overlap val="100"/>
        <c:axId val="211090048"/>
        <c:axId val="211120512"/>
      </c:barChart>
      <c:catAx>
        <c:axId val="211090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211120512"/>
        <c:crosses val="autoZero"/>
        <c:auto val="1"/>
        <c:lblAlgn val="ctr"/>
        <c:lblOffset val="100"/>
        <c:noMultiLvlLbl val="0"/>
      </c:catAx>
      <c:valAx>
        <c:axId val="211120512"/>
        <c:scaling>
          <c:orientation val="minMax"/>
        </c:scaling>
        <c:delete val="1"/>
        <c:axPos val="b"/>
        <c:numFmt formatCode="0%" sourceLinked="1"/>
        <c:majorTickMark val="none"/>
        <c:minorTickMark val="none"/>
        <c:tickLblPos val="nextTo"/>
        <c:crossAx val="211090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567265</xdr:colOff>
      <xdr:row>18</xdr:row>
      <xdr:rowOff>127000</xdr:rowOff>
    </xdr:from>
    <xdr:to>
      <xdr:col>22</xdr:col>
      <xdr:colOff>375265</xdr:colOff>
      <xdr:row>33</xdr:row>
      <xdr:rowOff>88565</xdr:rowOff>
    </xdr:to>
    <xdr:graphicFrame macro="">
      <xdr:nvGraphicFramePr>
        <xdr:cNvPr id="2" name="Chart 1">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acb4dc0-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zoomScaleNormal="100" workbookViewId="0"/>
  </sheetViews>
  <sheetFormatPr defaultRowHeight="12.75" x14ac:dyDescent="0.2"/>
  <cols>
    <col min="4" max="4" width="17" customWidth="1"/>
    <col min="10" max="10" width="20.28515625" bestFit="1" customWidth="1"/>
  </cols>
  <sheetData>
    <row r="1" spans="1:6" s="9" customFormat="1" x14ac:dyDescent="0.2">
      <c r="A1" s="10" t="s">
        <v>22</v>
      </c>
    </row>
    <row r="2" spans="1:6" s="9" customFormat="1" x14ac:dyDescent="0.2">
      <c r="A2" s="9" t="s">
        <v>23</v>
      </c>
      <c r="B2" s="9" t="s">
        <v>24</v>
      </c>
    </row>
    <row r="3" spans="1:6" s="9" customFormat="1" x14ac:dyDescent="0.2">
      <c r="A3" s="9" t="s">
        <v>25</v>
      </c>
    </row>
    <row r="4" spans="1:6" s="9" customFormat="1" x14ac:dyDescent="0.2">
      <c r="A4" s="10" t="s">
        <v>26</v>
      </c>
    </row>
    <row r="5" spans="1:6" s="9" customFormat="1" x14ac:dyDescent="0.2"/>
    <row r="8" spans="1:6" x14ac:dyDescent="0.2">
      <c r="E8">
        <v>2018</v>
      </c>
      <c r="F8">
        <v>2016</v>
      </c>
    </row>
    <row r="9" spans="1:6" x14ac:dyDescent="0.2">
      <c r="D9" t="s">
        <v>0</v>
      </c>
      <c r="E9">
        <v>38</v>
      </c>
      <c r="F9">
        <v>39</v>
      </c>
    </row>
    <row r="10" spans="1:6" x14ac:dyDescent="0.2">
      <c r="D10" t="s">
        <v>1</v>
      </c>
      <c r="E10">
        <v>76</v>
      </c>
      <c r="F10">
        <v>72</v>
      </c>
    </row>
    <row r="11" spans="1:6" x14ac:dyDescent="0.2">
      <c r="D11" t="s">
        <v>2</v>
      </c>
      <c r="E11">
        <v>100</v>
      </c>
      <c r="F11">
        <v>100</v>
      </c>
    </row>
    <row r="15" spans="1:6" x14ac:dyDescent="0.2">
      <c r="E15" s="1">
        <v>2016</v>
      </c>
      <c r="F15" s="1">
        <v>2018</v>
      </c>
    </row>
    <row r="16" spans="1:6" x14ac:dyDescent="0.2">
      <c r="D16" t="s">
        <v>3</v>
      </c>
      <c r="E16">
        <f>SUM(E20:E23)</f>
        <v>133</v>
      </c>
      <c r="F16">
        <f>SUM(F20:F23)</f>
        <v>176</v>
      </c>
    </row>
    <row r="19" spans="4:11" x14ac:dyDescent="0.2">
      <c r="D19" s="2" t="s">
        <v>4</v>
      </c>
      <c r="E19" s="3">
        <v>2016</v>
      </c>
      <c r="F19" s="3">
        <v>2018</v>
      </c>
      <c r="J19" s="1">
        <v>2016</v>
      </c>
      <c r="K19" s="1">
        <v>2018</v>
      </c>
    </row>
    <row r="20" spans="4:11" x14ac:dyDescent="0.2">
      <c r="D20" s="3" t="s">
        <v>5</v>
      </c>
      <c r="E20" s="4">
        <f t="shared" ref="E20:F23" si="0">E26+E34+E42</f>
        <v>33</v>
      </c>
      <c r="F20" s="4">
        <f t="shared" si="0"/>
        <v>44</v>
      </c>
      <c r="I20" s="3" t="s">
        <v>5</v>
      </c>
      <c r="J20" s="5">
        <f>E20/133</f>
        <v>0.24812030075187969</v>
      </c>
      <c r="K20" s="5">
        <f>F20/176</f>
        <v>0.25</v>
      </c>
    </row>
    <row r="21" spans="4:11" x14ac:dyDescent="0.2">
      <c r="D21" s="3" t="s">
        <v>6</v>
      </c>
      <c r="E21" s="4">
        <f t="shared" si="0"/>
        <v>23</v>
      </c>
      <c r="F21" s="4">
        <f t="shared" si="0"/>
        <v>30</v>
      </c>
      <c r="I21" s="3" t="s">
        <v>6</v>
      </c>
      <c r="J21" s="5">
        <f t="shared" ref="J21:J23" si="1">E21/133</f>
        <v>0.17293233082706766</v>
      </c>
      <c r="K21" s="5">
        <f t="shared" ref="K21:K23" si="2">F21/176</f>
        <v>0.17045454545454544</v>
      </c>
    </row>
    <row r="22" spans="4:11" x14ac:dyDescent="0.2">
      <c r="D22" s="3" t="s">
        <v>7</v>
      </c>
      <c r="E22" s="4">
        <f t="shared" si="0"/>
        <v>48</v>
      </c>
      <c r="F22" s="4">
        <f t="shared" si="0"/>
        <v>55</v>
      </c>
      <c r="G22">
        <f>SUM(E22:E23)/SUM(E20:E23)</f>
        <v>0.57894736842105265</v>
      </c>
      <c r="H22">
        <f>SUM(F22:F23)/SUM(F20:F23)</f>
        <v>0.57954545454545459</v>
      </c>
      <c r="I22" s="3" t="s">
        <v>7</v>
      </c>
      <c r="J22" s="5">
        <f t="shared" si="1"/>
        <v>0.36090225563909772</v>
      </c>
      <c r="K22" s="5">
        <f t="shared" si="2"/>
        <v>0.3125</v>
      </c>
    </row>
    <row r="23" spans="4:11" x14ac:dyDescent="0.2">
      <c r="D23" s="3" t="s">
        <v>8</v>
      </c>
      <c r="E23" s="4">
        <f t="shared" si="0"/>
        <v>29</v>
      </c>
      <c r="F23" s="4">
        <f t="shared" si="0"/>
        <v>47</v>
      </c>
      <c r="I23" s="3" t="s">
        <v>8</v>
      </c>
      <c r="J23" s="5">
        <f t="shared" si="1"/>
        <v>0.21804511278195488</v>
      </c>
      <c r="K23" s="5">
        <f t="shared" si="2"/>
        <v>0.26704545454545453</v>
      </c>
    </row>
    <row r="25" spans="4:11" x14ac:dyDescent="0.2">
      <c r="D25" s="2" t="s">
        <v>9</v>
      </c>
      <c r="E25" s="3">
        <v>2016</v>
      </c>
      <c r="F25" s="4">
        <v>2018</v>
      </c>
    </row>
    <row r="26" spans="4:11" x14ac:dyDescent="0.2">
      <c r="D26" s="3" t="s">
        <v>5</v>
      </c>
      <c r="E26" s="4">
        <v>6</v>
      </c>
      <c r="F26" s="4">
        <v>8</v>
      </c>
    </row>
    <row r="27" spans="4:11" x14ac:dyDescent="0.2">
      <c r="D27" s="3" t="s">
        <v>6</v>
      </c>
      <c r="E27" s="4">
        <v>7</v>
      </c>
      <c r="F27" s="4">
        <v>8</v>
      </c>
    </row>
    <row r="28" spans="4:11" x14ac:dyDescent="0.2">
      <c r="D28" s="3" t="s">
        <v>7</v>
      </c>
      <c r="E28" s="4">
        <v>24</v>
      </c>
      <c r="F28" s="4">
        <v>30</v>
      </c>
    </row>
    <row r="29" spans="4:11" x14ac:dyDescent="0.2">
      <c r="D29" s="3" t="s">
        <v>8</v>
      </c>
      <c r="E29" s="4">
        <v>10</v>
      </c>
      <c r="F29" s="4">
        <v>28</v>
      </c>
    </row>
    <row r="30" spans="4:11" x14ac:dyDescent="0.2">
      <c r="D30" s="3"/>
      <c r="E30" s="3">
        <f>SUM(E26:E29)</f>
        <v>47</v>
      </c>
      <c r="F30" s="3">
        <f>SUM(F26:F29)</f>
        <v>74</v>
      </c>
    </row>
    <row r="31" spans="4:11" x14ac:dyDescent="0.2">
      <c r="D31" s="6" t="s">
        <v>10</v>
      </c>
      <c r="E31" s="6">
        <f>SUM(E28:E29)</f>
        <v>34</v>
      </c>
      <c r="F31" s="6">
        <f>SUM(F28:F29)</f>
        <v>58</v>
      </c>
      <c r="G31" s="5">
        <f>E31/E30</f>
        <v>0.72340425531914898</v>
      </c>
      <c r="H31" s="5">
        <f>F31/F30</f>
        <v>0.78378378378378377</v>
      </c>
      <c r="J31">
        <f>F31/E31</f>
        <v>1.7058823529411764</v>
      </c>
    </row>
    <row r="32" spans="4:11" x14ac:dyDescent="0.2">
      <c r="G32" s="5"/>
      <c r="H32" s="5"/>
    </row>
    <row r="33" spans="4:10" x14ac:dyDescent="0.2">
      <c r="D33" s="2" t="s">
        <v>11</v>
      </c>
      <c r="E33" s="3">
        <v>2016</v>
      </c>
      <c r="F33" s="4">
        <v>2018</v>
      </c>
      <c r="G33" s="5"/>
      <c r="H33" s="5"/>
    </row>
    <row r="34" spans="4:10" x14ac:dyDescent="0.2">
      <c r="D34" s="3" t="s">
        <v>5</v>
      </c>
      <c r="E34" s="4">
        <v>6</v>
      </c>
      <c r="F34" s="4">
        <v>10</v>
      </c>
      <c r="G34" s="5"/>
      <c r="H34" s="5"/>
    </row>
    <row r="35" spans="4:10" x14ac:dyDescent="0.2">
      <c r="D35" s="3" t="s">
        <v>12</v>
      </c>
      <c r="E35" s="4">
        <v>9</v>
      </c>
      <c r="F35" s="4">
        <v>10</v>
      </c>
      <c r="G35" s="5"/>
      <c r="H35" s="5"/>
    </row>
    <row r="36" spans="4:10" x14ac:dyDescent="0.2">
      <c r="D36" s="3" t="s">
        <v>13</v>
      </c>
      <c r="E36" s="4">
        <v>14</v>
      </c>
      <c r="F36" s="4">
        <v>14</v>
      </c>
      <c r="G36" s="5"/>
      <c r="H36" s="5"/>
    </row>
    <row r="37" spans="4:10" x14ac:dyDescent="0.2">
      <c r="D37" s="3" t="s">
        <v>8</v>
      </c>
      <c r="E37" s="4">
        <v>14</v>
      </c>
      <c r="F37" s="4">
        <v>10</v>
      </c>
      <c r="G37" s="5"/>
      <c r="H37" s="5"/>
    </row>
    <row r="38" spans="4:10" x14ac:dyDescent="0.2">
      <c r="D38" s="3"/>
      <c r="E38" s="3">
        <f>SUM(E34:E37)</f>
        <v>43</v>
      </c>
      <c r="F38" s="3">
        <f>SUM(F34:F37)</f>
        <v>44</v>
      </c>
      <c r="G38" s="5">
        <f>E39/E38</f>
        <v>0.65116279069767447</v>
      </c>
      <c r="H38" s="5">
        <f>F39/F38</f>
        <v>0.54545454545454541</v>
      </c>
    </row>
    <row r="39" spans="4:10" x14ac:dyDescent="0.2">
      <c r="D39" s="6" t="s">
        <v>10</v>
      </c>
      <c r="E39" s="6">
        <f>SUM(E36:E37)</f>
        <v>28</v>
      </c>
      <c r="F39" s="6">
        <f>SUM(F36:F37)</f>
        <v>24</v>
      </c>
      <c r="G39" s="5"/>
      <c r="H39" s="5"/>
      <c r="J39">
        <f t="shared" ref="J39:J47" si="3">F39/E39</f>
        <v>0.8571428571428571</v>
      </c>
    </row>
    <row r="40" spans="4:10" x14ac:dyDescent="0.2">
      <c r="G40" s="5"/>
      <c r="H40" s="5"/>
    </row>
    <row r="41" spans="4:10" x14ac:dyDescent="0.2">
      <c r="D41" s="2" t="s">
        <v>14</v>
      </c>
      <c r="E41" s="3">
        <v>2016</v>
      </c>
      <c r="F41" s="4">
        <v>2018</v>
      </c>
      <c r="G41" s="5"/>
      <c r="H41" s="5"/>
    </row>
    <row r="42" spans="4:10" x14ac:dyDescent="0.2">
      <c r="D42" s="3" t="s">
        <v>5</v>
      </c>
      <c r="E42" s="4">
        <v>21</v>
      </c>
      <c r="F42" s="4">
        <v>26</v>
      </c>
      <c r="G42" s="5"/>
      <c r="H42" s="5"/>
    </row>
    <row r="43" spans="4:10" x14ac:dyDescent="0.2">
      <c r="D43" s="3" t="s">
        <v>6</v>
      </c>
      <c r="E43" s="4">
        <v>7</v>
      </c>
      <c r="F43" s="4">
        <v>12</v>
      </c>
      <c r="G43" s="5"/>
      <c r="H43" s="5"/>
    </row>
    <row r="44" spans="4:10" x14ac:dyDescent="0.2">
      <c r="D44" s="3" t="s">
        <v>7</v>
      </c>
      <c r="E44" s="4">
        <v>10</v>
      </c>
      <c r="F44" s="4">
        <v>11</v>
      </c>
      <c r="G44" s="5"/>
      <c r="H44" s="5"/>
    </row>
    <row r="45" spans="4:10" x14ac:dyDescent="0.2">
      <c r="D45" s="3" t="s">
        <v>8</v>
      </c>
      <c r="E45" s="4">
        <v>5</v>
      </c>
      <c r="F45" s="4">
        <v>9</v>
      </c>
      <c r="G45" s="5"/>
      <c r="H45" s="5"/>
    </row>
    <row r="46" spans="4:10" x14ac:dyDescent="0.2">
      <c r="D46" s="3"/>
      <c r="E46" s="3">
        <f>SUM(E42:E45)</f>
        <v>43</v>
      </c>
      <c r="F46" s="3">
        <f>SUM(F42:F45)</f>
        <v>58</v>
      </c>
      <c r="G46" s="5"/>
      <c r="H46" s="5"/>
    </row>
    <row r="47" spans="4:10" x14ac:dyDescent="0.2">
      <c r="D47" s="6" t="s">
        <v>10</v>
      </c>
      <c r="E47" s="1">
        <f>SUM(E44:E45)</f>
        <v>15</v>
      </c>
      <c r="F47" s="1">
        <f>SUM(F44:F45)</f>
        <v>20</v>
      </c>
      <c r="G47" s="5">
        <f>E47/E46</f>
        <v>0.34883720930232559</v>
      </c>
      <c r="H47" s="5">
        <f>F47/F46</f>
        <v>0.34482758620689657</v>
      </c>
      <c r="I47" s="7"/>
      <c r="J47">
        <f t="shared" si="3"/>
        <v>1.3333333333333333</v>
      </c>
    </row>
    <row r="50" spans="4:15" x14ac:dyDescent="0.2">
      <c r="D50" s="8" t="s">
        <v>15</v>
      </c>
      <c r="E50" s="8"/>
      <c r="F50" s="8"/>
      <c r="G50" s="8"/>
      <c r="H50" s="8"/>
      <c r="I50" s="8"/>
      <c r="J50" s="8"/>
    </row>
    <row r="51" spans="4:15" x14ac:dyDescent="0.2">
      <c r="D51" s="2" t="s">
        <v>9</v>
      </c>
      <c r="E51" s="1"/>
      <c r="F51" s="1"/>
      <c r="G51" s="3">
        <v>2016</v>
      </c>
      <c r="H51" s="4">
        <v>2018</v>
      </c>
      <c r="I51" s="3" t="s">
        <v>16</v>
      </c>
      <c r="J51" s="3" t="s">
        <v>17</v>
      </c>
      <c r="K51" s="3">
        <v>2016</v>
      </c>
      <c r="L51" s="4">
        <v>2018</v>
      </c>
      <c r="M51" s="3" t="s">
        <v>16</v>
      </c>
      <c r="N51" s="3" t="s">
        <v>17</v>
      </c>
    </row>
    <row r="52" spans="4:15" x14ac:dyDescent="0.2">
      <c r="D52" s="3" t="s">
        <v>5</v>
      </c>
      <c r="E52" s="1"/>
      <c r="F52" s="1"/>
      <c r="G52" s="4">
        <v>6</v>
      </c>
      <c r="H52" s="4">
        <v>8</v>
      </c>
      <c r="I52" s="4">
        <v>6</v>
      </c>
      <c r="J52" s="4">
        <v>7</v>
      </c>
      <c r="K52" s="5">
        <f>G52/G$56</f>
        <v>0.13043478260869565</v>
      </c>
      <c r="L52" s="5">
        <f t="shared" ref="L52:N55" si="4">H52/H$56</f>
        <v>0.10810810810810811</v>
      </c>
      <c r="M52" s="5">
        <f t="shared" si="4"/>
        <v>0.14285714285714285</v>
      </c>
      <c r="N52" s="5">
        <f t="shared" si="4"/>
        <v>0.16666666666666666</v>
      </c>
    </row>
    <row r="53" spans="4:15" x14ac:dyDescent="0.2">
      <c r="D53" s="3" t="s">
        <v>6</v>
      </c>
      <c r="E53" s="1"/>
      <c r="F53" s="1"/>
      <c r="G53" s="4">
        <v>7</v>
      </c>
      <c r="H53" s="4">
        <v>8</v>
      </c>
      <c r="I53" s="4">
        <v>7</v>
      </c>
      <c r="J53" s="4">
        <v>6</v>
      </c>
      <c r="K53" s="5">
        <f t="shared" ref="K53:K55" si="5">G53/G$56</f>
        <v>0.15217391304347827</v>
      </c>
      <c r="L53" s="5">
        <f t="shared" si="4"/>
        <v>0.10810810810810811</v>
      </c>
      <c r="M53" s="5">
        <f t="shared" si="4"/>
        <v>0.16666666666666666</v>
      </c>
      <c r="N53" s="5">
        <f t="shared" si="4"/>
        <v>0.14285714285714285</v>
      </c>
    </row>
    <row r="54" spans="4:15" x14ac:dyDescent="0.2">
      <c r="D54" s="3" t="s">
        <v>7</v>
      </c>
      <c r="E54" s="1"/>
      <c r="F54" s="1"/>
      <c r="G54" s="4">
        <v>23</v>
      </c>
      <c r="H54" s="4">
        <v>30</v>
      </c>
      <c r="I54" s="4">
        <v>19</v>
      </c>
      <c r="J54" s="4">
        <v>14</v>
      </c>
      <c r="K54" s="5">
        <f t="shared" si="5"/>
        <v>0.5</v>
      </c>
      <c r="L54" s="5">
        <f t="shared" si="4"/>
        <v>0.40540540540540543</v>
      </c>
      <c r="M54" s="5">
        <f t="shared" si="4"/>
        <v>0.45238095238095238</v>
      </c>
      <c r="N54" s="5">
        <f t="shared" si="4"/>
        <v>0.33333333333333331</v>
      </c>
    </row>
    <row r="55" spans="4:15" x14ac:dyDescent="0.2">
      <c r="D55" s="3" t="s">
        <v>8</v>
      </c>
      <c r="E55" s="1"/>
      <c r="F55" s="1"/>
      <c r="G55" s="4">
        <v>10</v>
      </c>
      <c r="H55" s="4">
        <v>28</v>
      </c>
      <c r="I55" s="4">
        <v>10</v>
      </c>
      <c r="J55" s="4">
        <v>15</v>
      </c>
      <c r="K55" s="5">
        <f t="shared" si="5"/>
        <v>0.21739130434782608</v>
      </c>
      <c r="L55" s="5">
        <f t="shared" si="4"/>
        <v>0.3783783783783784</v>
      </c>
      <c r="M55" s="5">
        <f t="shared" si="4"/>
        <v>0.23809523809523808</v>
      </c>
      <c r="N55" s="5">
        <f t="shared" si="4"/>
        <v>0.35714285714285715</v>
      </c>
    </row>
    <row r="56" spans="4:15" x14ac:dyDescent="0.2">
      <c r="D56" s="3"/>
      <c r="E56" s="1"/>
      <c r="F56" s="1"/>
      <c r="G56" s="3">
        <f>SUM(G52:G55)</f>
        <v>46</v>
      </c>
      <c r="H56" s="3">
        <f>SUM(H52:H55)</f>
        <v>74</v>
      </c>
      <c r="I56" s="3">
        <f>SUM(I52:I55)</f>
        <v>42</v>
      </c>
      <c r="J56" s="3">
        <f>SUM(J52:J55)</f>
        <v>42</v>
      </c>
      <c r="K56" s="5"/>
      <c r="L56" s="5"/>
      <c r="M56" s="5"/>
      <c r="N56" s="5"/>
    </row>
    <row r="57" spans="4:15" x14ac:dyDescent="0.2">
      <c r="E57" s="1"/>
      <c r="F57" s="1"/>
      <c r="K57" s="5"/>
      <c r="L57" s="5"/>
      <c r="M57" s="5"/>
      <c r="N57" s="5"/>
    </row>
    <row r="58" spans="4:15" x14ac:dyDescent="0.2">
      <c r="D58" s="2" t="s">
        <v>11</v>
      </c>
      <c r="E58" s="1"/>
      <c r="F58" s="1"/>
      <c r="G58" s="3">
        <v>2016</v>
      </c>
      <c r="H58" s="4">
        <v>2018</v>
      </c>
      <c r="I58" s="3" t="s">
        <v>18</v>
      </c>
      <c r="J58" s="3" t="s">
        <v>19</v>
      </c>
      <c r="K58" s="5"/>
      <c r="L58" s="5"/>
      <c r="M58" s="5"/>
      <c r="N58" s="5"/>
    </row>
    <row r="59" spans="4:15" x14ac:dyDescent="0.2">
      <c r="D59" s="3" t="s">
        <v>5</v>
      </c>
      <c r="E59" s="1"/>
      <c r="F59" s="1"/>
      <c r="G59" s="4">
        <v>6</v>
      </c>
      <c r="H59" s="4">
        <v>10</v>
      </c>
      <c r="I59" s="4">
        <v>6</v>
      </c>
      <c r="J59" s="4">
        <v>9</v>
      </c>
      <c r="K59" s="5">
        <f>G59/G$63</f>
        <v>0.13953488372093023</v>
      </c>
      <c r="L59" s="5">
        <f t="shared" ref="L59:N62" si="6">H59/H$63</f>
        <v>0.22727272727272727</v>
      </c>
      <c r="M59" s="5">
        <f t="shared" si="6"/>
        <v>0.15789473684210525</v>
      </c>
      <c r="N59" s="5">
        <f t="shared" si="6"/>
        <v>0.23684210526315788</v>
      </c>
      <c r="O59" s="5"/>
    </row>
    <row r="60" spans="4:15" x14ac:dyDescent="0.2">
      <c r="D60" s="3" t="s">
        <v>6</v>
      </c>
      <c r="E60" s="1"/>
      <c r="F60" s="1"/>
      <c r="G60" s="4">
        <v>9</v>
      </c>
      <c r="H60" s="4">
        <v>10</v>
      </c>
      <c r="I60" s="4">
        <v>7</v>
      </c>
      <c r="J60" s="4">
        <v>8</v>
      </c>
      <c r="K60" s="5">
        <f t="shared" ref="K60:K62" si="7">G60/G$63</f>
        <v>0.20930232558139536</v>
      </c>
      <c r="L60" s="5">
        <f t="shared" si="6"/>
        <v>0.22727272727272727</v>
      </c>
      <c r="M60" s="5">
        <f t="shared" si="6"/>
        <v>0.18421052631578946</v>
      </c>
      <c r="N60" s="5">
        <f t="shared" si="6"/>
        <v>0.21052631578947367</v>
      </c>
      <c r="O60" s="5"/>
    </row>
    <row r="61" spans="4:15" x14ac:dyDescent="0.2">
      <c r="D61" s="3" t="s">
        <v>13</v>
      </c>
      <c r="E61" s="1"/>
      <c r="F61" s="1"/>
      <c r="G61" s="4">
        <v>14</v>
      </c>
      <c r="H61" s="4">
        <v>14</v>
      </c>
      <c r="I61" s="4">
        <v>14</v>
      </c>
      <c r="J61" s="4">
        <v>12</v>
      </c>
      <c r="K61" s="5">
        <f t="shared" si="7"/>
        <v>0.32558139534883723</v>
      </c>
      <c r="L61" s="5">
        <f t="shared" si="6"/>
        <v>0.31818181818181818</v>
      </c>
      <c r="M61" s="5">
        <f t="shared" si="6"/>
        <v>0.36842105263157893</v>
      </c>
      <c r="N61" s="5">
        <f t="shared" si="6"/>
        <v>0.31578947368421051</v>
      </c>
      <c r="O61" s="5"/>
    </row>
    <row r="62" spans="4:15" x14ac:dyDescent="0.2">
      <c r="D62" s="3" t="s">
        <v>8</v>
      </c>
      <c r="E62" s="1"/>
      <c r="F62" s="1">
        <f>24/44</f>
        <v>0.54545454545454541</v>
      </c>
      <c r="G62" s="4">
        <v>14</v>
      </c>
      <c r="H62" s="4">
        <v>10</v>
      </c>
      <c r="I62" s="4">
        <v>11</v>
      </c>
      <c r="J62" s="4">
        <v>9</v>
      </c>
      <c r="K62" s="5">
        <f t="shared" si="7"/>
        <v>0.32558139534883723</v>
      </c>
      <c r="L62" s="5">
        <f t="shared" si="6"/>
        <v>0.22727272727272727</v>
      </c>
      <c r="M62" s="5">
        <f t="shared" si="6"/>
        <v>0.28947368421052633</v>
      </c>
      <c r="N62" s="5">
        <f t="shared" si="6"/>
        <v>0.23684210526315788</v>
      </c>
      <c r="O62" s="5"/>
    </row>
    <row r="63" spans="4:15" x14ac:dyDescent="0.2">
      <c r="D63" s="3"/>
      <c r="E63" s="1"/>
      <c r="F63" s="1"/>
      <c r="G63" s="3">
        <f>SUM(G59:G62)</f>
        <v>43</v>
      </c>
      <c r="H63" s="3">
        <f t="shared" ref="H63" si="8">SUM(H59:H62)</f>
        <v>44</v>
      </c>
      <c r="I63" s="3">
        <f>SUM(I59:I62)</f>
        <v>38</v>
      </c>
      <c r="J63" s="3">
        <f>SUM(J59:J62)</f>
        <v>38</v>
      </c>
      <c r="K63" s="5"/>
      <c r="L63" s="5"/>
      <c r="M63" s="5"/>
      <c r="N63" s="5"/>
    </row>
    <row r="64" spans="4:15" x14ac:dyDescent="0.2">
      <c r="E64" s="1"/>
      <c r="F64" s="1"/>
      <c r="K64" s="5"/>
      <c r="L64" s="5"/>
      <c r="M64" s="5"/>
      <c r="N64" s="5"/>
    </row>
    <row r="65" spans="4:14" x14ac:dyDescent="0.2">
      <c r="D65" s="2" t="s">
        <v>14</v>
      </c>
      <c r="E65" s="1"/>
      <c r="F65" s="1"/>
      <c r="G65" s="3">
        <v>2016</v>
      </c>
      <c r="H65" s="4">
        <v>2018</v>
      </c>
      <c r="I65" s="3" t="s">
        <v>20</v>
      </c>
      <c r="J65" s="3" t="s">
        <v>21</v>
      </c>
      <c r="K65" s="5"/>
      <c r="L65" s="5"/>
      <c r="M65" s="5"/>
      <c r="N65" s="5"/>
    </row>
    <row r="66" spans="4:14" x14ac:dyDescent="0.2">
      <c r="D66" s="3" t="s">
        <v>5</v>
      </c>
      <c r="E66" s="1"/>
      <c r="F66" s="1"/>
      <c r="G66" s="4">
        <v>21</v>
      </c>
      <c r="H66" s="4">
        <v>26</v>
      </c>
      <c r="I66" s="4">
        <v>20</v>
      </c>
      <c r="J66" s="4">
        <v>14</v>
      </c>
      <c r="K66" s="5">
        <f>G66/G$70</f>
        <v>0.61764705882352944</v>
      </c>
      <c r="L66" s="5">
        <f t="shared" ref="L66:N69" si="9">H66/H$70</f>
        <v>0.44827586206896552</v>
      </c>
      <c r="M66" s="5">
        <f t="shared" si="9"/>
        <v>0.52631578947368418</v>
      </c>
      <c r="N66" s="5">
        <f t="shared" si="9"/>
        <v>0.36842105263157893</v>
      </c>
    </row>
    <row r="67" spans="4:14" x14ac:dyDescent="0.2">
      <c r="D67" s="3" t="s">
        <v>6</v>
      </c>
      <c r="E67" s="1"/>
      <c r="F67" s="1"/>
      <c r="G67" s="4">
        <v>7</v>
      </c>
      <c r="H67" s="4">
        <v>12</v>
      </c>
      <c r="I67" s="4">
        <v>5</v>
      </c>
      <c r="J67" s="4">
        <v>7</v>
      </c>
      <c r="K67" s="5">
        <f t="shared" ref="K67:K69" si="10">G67/G$70</f>
        <v>0.20588235294117646</v>
      </c>
      <c r="L67" s="5">
        <f t="shared" si="9"/>
        <v>0.20689655172413793</v>
      </c>
      <c r="M67" s="5">
        <f t="shared" si="9"/>
        <v>0.13157894736842105</v>
      </c>
      <c r="N67" s="5">
        <f t="shared" si="9"/>
        <v>0.18421052631578946</v>
      </c>
    </row>
    <row r="68" spans="4:14" x14ac:dyDescent="0.2">
      <c r="D68" s="3" t="s">
        <v>7</v>
      </c>
      <c r="E68" s="1"/>
      <c r="F68" s="1"/>
      <c r="G68" s="4">
        <v>1</v>
      </c>
      <c r="H68" s="4">
        <v>11</v>
      </c>
      <c r="I68" s="4">
        <v>9</v>
      </c>
      <c r="J68" s="4">
        <v>9</v>
      </c>
      <c r="K68" s="5">
        <f t="shared" si="10"/>
        <v>2.9411764705882353E-2</v>
      </c>
      <c r="L68" s="5">
        <f t="shared" si="9"/>
        <v>0.18965517241379309</v>
      </c>
      <c r="M68" s="5">
        <f t="shared" si="9"/>
        <v>0.23684210526315788</v>
      </c>
      <c r="N68" s="5">
        <f t="shared" si="9"/>
        <v>0.23684210526315788</v>
      </c>
    </row>
    <row r="69" spans="4:14" x14ac:dyDescent="0.2">
      <c r="D69" s="3" t="s">
        <v>8</v>
      </c>
      <c r="E69" s="1"/>
      <c r="F69" s="1">
        <f>20/58</f>
        <v>0.34482758620689657</v>
      </c>
      <c r="G69" s="4">
        <v>5</v>
      </c>
      <c r="H69" s="4">
        <v>9</v>
      </c>
      <c r="I69" s="4">
        <v>4</v>
      </c>
      <c r="J69" s="4">
        <v>8</v>
      </c>
      <c r="K69" s="5">
        <f t="shared" si="10"/>
        <v>0.14705882352941177</v>
      </c>
      <c r="L69" s="5">
        <f t="shared" si="9"/>
        <v>0.15517241379310345</v>
      </c>
      <c r="M69" s="5">
        <f t="shared" si="9"/>
        <v>0.10526315789473684</v>
      </c>
      <c r="N69" s="5">
        <f t="shared" si="9"/>
        <v>0.21052631578947367</v>
      </c>
    </row>
    <row r="70" spans="4:14" x14ac:dyDescent="0.2">
      <c r="D70" s="3"/>
      <c r="E70" s="1"/>
      <c r="F70" s="1"/>
      <c r="G70" s="3">
        <f>SUM(G66:G69)</f>
        <v>34</v>
      </c>
      <c r="H70" s="3">
        <f>SUM(H66:H69)</f>
        <v>58</v>
      </c>
      <c r="I70" s="3">
        <f>SUM(I66:I69)</f>
        <v>38</v>
      </c>
      <c r="J70" s="3">
        <f>SUM(J66:J69)</f>
        <v>38</v>
      </c>
    </row>
  </sheetData>
  <hyperlinks>
    <hyperlink ref="A1" r:id="rId1" display="https://doi.org/10.1787/6acb4dc0-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2019-11-05T15:25:47Z</dcterms:created>
  <dcterms:modified xsi:type="dcterms:W3CDTF">2019-11-25T16:44:03Z</dcterms:modified>
</cp:coreProperties>
</file>