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6" lowestEdited="6" rupBuild="14420"/>
  <workbookPr autoCompressPictures="1" defaultThemeVersion="164011"/>
  <bookViews>
    <workbookView windowWidth="19200" windowHeight="6470"/>
  </bookViews>
  <sheets>
    <sheet name="Fig1.6" sheetId="5" r:id="rId1"/>
    <sheet name="data-correlations" sheetId="4" r:id="rId2"/>
    <sheet name="About this file" sheetId="6" r:id="rId13"/>
  </sheets>
  <externalReferences>
    <externalReference r:id="rId3"/>
  </externalReferences>
  <definedNames>
    <definedName name="_Ref36027016" localSheetId="0"><![CDATA['Fig1.6'!$A$1]]></definedName>
    <definedName name="_Ref36543577" localSheetId="0"><![CDATA['Fig1.6'!#REF!]]></definedName>
    <definedName name="list3"><![CDATA[[1]List!$H$6:$I$51]]></definedName>
    <definedName name="_xlnm.Print_Area" localSheetId="1"><![CDATA['data-correlations'!$A$1:$AB$41]]></definedName>
    <definedName name="_xlnm.Print_Area" localSheetId="0"><![CDATA['Fig1.6'!$A$1:$N$25]]></definedName>
  </definedNames>
  <calcPr calcId="162913" calcMode="auto" fullCalcOnLoad="0" refMode="A1" iterate="0" fullPrecision="1" calcCompleted="0" calcOnSave="0" concurrentCalc="0" forceFullCalc="0"/>
</workbook>
</file>

<file path=xl/calcChain.xml><?xml version="1.0" encoding="utf-8"?>
<calcChain xmlns="http://schemas.openxmlformats.org/spreadsheetml/2006/main">
  <c r="D3" i="4" l="1"/>
  <c r="Q3" i="4"/>
  <c r="U3" i="4"/>
  <c r="I4" i="4"/>
  <c r="U4" i="4"/>
  <c r="D5" i="4"/>
  <c r="I5" i="4"/>
  <c r="M5" i="4"/>
  <c r="U5" i="4"/>
  <c r="M6" i="4"/>
  <c r="Q6" i="4"/>
  <c r="D7" i="4"/>
  <c r="I7" i="4"/>
  <c r="L38" i="4"/>
  <c r="Q7" i="4"/>
  <c r="U7" i="4"/>
  <c r="D8" i="4"/>
  <c r="I8" i="4"/>
  <c r="M8" i="4"/>
  <c r="U8" i="4"/>
  <c r="D9" i="4"/>
  <c r="I9" i="4"/>
  <c r="M9" i="4"/>
  <c r="Q9" i="4"/>
  <c r="D10" i="4"/>
  <c r="M10" i="4"/>
  <c r="Q10" i="4"/>
  <c r="U10" i="4"/>
  <c r="D11" i="4"/>
  <c r="I11" i="4"/>
  <c r="Q11" i="4"/>
  <c r="U11" i="4"/>
  <c r="W41" i="4"/>
  <c r="D12" i="4"/>
  <c r="I12" i="4"/>
  <c r="M12" i="4"/>
  <c r="Q12" i="4"/>
  <c r="U12" i="4"/>
  <c r="D13" i="4"/>
  <c r="I13" i="4"/>
  <c r="M13" i="4"/>
  <c r="Q13" i="4"/>
  <c r="T40" i="4"/>
  <c r="D14" i="4"/>
  <c r="I14" i="4"/>
  <c r="M14" i="4"/>
  <c r="Q14" i="4"/>
  <c r="U14" i="4"/>
  <c r="AB40" i="4"/>
  <c r="D15" i="4"/>
  <c r="I15" i="4"/>
  <c r="M15" i="4"/>
  <c r="Q15" i="4"/>
  <c r="U15" i="4"/>
  <c r="D16" i="4"/>
  <c r="I16" i="4"/>
  <c r="M16" i="4"/>
  <c r="U16" i="4"/>
  <c r="D17" i="4"/>
  <c r="I17" i="4"/>
  <c r="M17" i="4"/>
  <c r="Q17" i="4"/>
  <c r="D18" i="4"/>
  <c r="I18" i="4"/>
  <c r="M18" i="4"/>
  <c r="Q18" i="4"/>
  <c r="D19" i="4"/>
  <c r="M19" i="4"/>
  <c r="Q19" i="4"/>
  <c r="U19" i="4"/>
  <c r="D20" i="4"/>
  <c r="I20" i="4"/>
  <c r="Q20" i="4"/>
  <c r="U20" i="4"/>
  <c r="D21" i="4"/>
  <c r="I21" i="4"/>
  <c r="M21" i="4"/>
  <c r="Q21" i="4"/>
  <c r="U21" i="4"/>
  <c r="D22" i="4"/>
  <c r="I22" i="4"/>
  <c r="M22" i="4"/>
  <c r="U22" i="4"/>
  <c r="D23" i="4"/>
  <c r="I23" i="4"/>
  <c r="M23" i="4"/>
  <c r="Q23" i="4"/>
  <c r="D24" i="4"/>
  <c r="M24" i="4"/>
  <c r="Q24" i="4"/>
  <c r="U24" i="4"/>
  <c r="AB41" i="4"/>
  <c r="D25" i="4"/>
  <c r="I25" i="4"/>
  <c r="Q25" i="4"/>
  <c r="U25" i="4"/>
  <c r="D26" i="4"/>
  <c r="I26" i="4"/>
  <c r="M26" i="4"/>
  <c r="U26" i="4"/>
  <c r="D27" i="4"/>
  <c r="I27" i="4"/>
  <c r="M27" i="4"/>
  <c r="Q27" i="4"/>
  <c r="U27" i="4"/>
  <c r="D28" i="4"/>
  <c r="M28" i="4"/>
  <c r="Q28" i="4"/>
  <c r="U28" i="4"/>
  <c r="D29" i="4"/>
  <c r="I29" i="4"/>
  <c r="Q29" i="4"/>
  <c r="U29" i="4"/>
  <c r="D30" i="4"/>
  <c r="I30" i="4"/>
  <c r="M30" i="4"/>
  <c r="U30" i="4"/>
  <c r="D31" i="4"/>
  <c r="I31" i="4"/>
  <c r="M31" i="4"/>
  <c r="Q31" i="4"/>
  <c r="U31" i="4"/>
  <c r="D32" i="4"/>
  <c r="I32" i="4"/>
  <c r="M32" i="4"/>
  <c r="Q32" i="4"/>
  <c r="D33" i="4"/>
  <c r="I33" i="4"/>
  <c r="M33" i="4"/>
  <c r="Q33" i="4"/>
  <c r="U33" i="4"/>
  <c r="D34" i="4"/>
  <c r="I34" i="4"/>
  <c r="M34" i="4"/>
  <c r="Q34" i="4"/>
  <c r="U34" i="4"/>
  <c r="D35" i="4"/>
  <c r="I35" i="4"/>
  <c r="U35" i="4"/>
  <c r="D36" i="4"/>
  <c r="I36" i="4"/>
  <c r="M36" i="4"/>
  <c r="Q36" i="4"/>
  <c r="D37" i="4"/>
  <c r="M37" i="4"/>
  <c r="Q37" i="4"/>
  <c r="U37" i="4"/>
  <c r="W38" i="4"/>
  <c r="Z38" i="4"/>
  <c r="H40" i="4"/>
  <c r="S40" i="4"/>
  <c r="X40" i="4"/>
  <c r="Y40" i="4"/>
  <c r="Z40" i="4"/>
  <c r="AA40" i="4"/>
  <c r="G41" i="4"/>
  <c r="X41" i="4"/>
  <c r="Y41" i="4"/>
  <c r="Z41" i="4"/>
  <c r="AA41" i="4"/>
  <c r="X43" i="4"/>
  <c r="Y43" i="4"/>
  <c r="Z43" i="4"/>
  <c r="K45" i="4"/>
  <c r="W45" i="4"/>
  <c r="X45" i="4"/>
  <c r="X48" i="4" s="1"/>
  <c r="Y45" i="4"/>
  <c r="Y48" i="4" s="1"/>
  <c r="Z45" i="4"/>
  <c r="AB45" i="4"/>
  <c r="C46" i="4"/>
  <c r="O46" i="4"/>
  <c r="S46" i="4"/>
  <c r="X46" i="4"/>
  <c r="Y46" i="4"/>
  <c r="Z46" i="4"/>
  <c r="X47" i="4"/>
  <c r="K50" i="4"/>
  <c r="W50" i="4"/>
  <c r="X50" i="4"/>
  <c r="X53" i="4" s="1"/>
  <c r="Y50" i="4"/>
  <c r="Z50" i="4"/>
  <c r="AB50" i="4"/>
  <c r="C51" i="4"/>
  <c r="O51" i="4"/>
  <c r="S51" i="4"/>
  <c r="X51" i="4"/>
  <c r="Y51" i="4"/>
  <c r="Y52" i="4" s="1"/>
  <c r="Z51" i="4"/>
  <c r="Z53" i="4"/>
  <c r="Z47" i="4" l="1"/>
  <c r="Y53" i="4"/>
  <c r="Y47" i="4"/>
  <c r="Z52" i="4"/>
  <c r="D6" i="4"/>
  <c r="C38" i="4"/>
  <c r="C43" i="4"/>
  <c r="C45" i="4"/>
  <c r="C50" i="4"/>
  <c r="E40" i="4"/>
  <c r="D4" i="4"/>
  <c r="D40" i="4" s="1"/>
  <c r="E38" i="4"/>
  <c r="G45" i="4"/>
  <c r="C41" i="4"/>
  <c r="O40" i="4"/>
  <c r="U36" i="4"/>
  <c r="M35" i="4"/>
  <c r="K46" i="4"/>
  <c r="K47" i="4" s="1"/>
  <c r="Q30" i="4"/>
  <c r="U23" i="4"/>
  <c r="M20" i="4"/>
  <c r="I19" i="4"/>
  <c r="M11" i="4"/>
  <c r="Q8" i="4"/>
  <c r="H38" i="4"/>
  <c r="AB38" i="4"/>
  <c r="P40" i="4"/>
  <c r="P38" i="4"/>
  <c r="I3" i="4"/>
  <c r="G40" i="4"/>
  <c r="X52" i="4"/>
  <c r="G50" i="4"/>
  <c r="L41" i="4"/>
  <c r="C40" i="4"/>
  <c r="U32" i="4"/>
  <c r="M29" i="4"/>
  <c r="I28" i="4"/>
  <c r="Q26" i="4"/>
  <c r="AB46" i="4"/>
  <c r="AB47" i="4" s="1"/>
  <c r="AB51" i="4"/>
  <c r="AB52" i="4" s="1"/>
  <c r="U13" i="4"/>
  <c r="M7" i="4"/>
  <c r="U6" i="4"/>
  <c r="S45" i="4"/>
  <c r="S50" i="4"/>
  <c r="I6" i="4"/>
  <c r="O41" i="4"/>
  <c r="Q5" i="4"/>
  <c r="Q4" i="4"/>
  <c r="L40" i="4"/>
  <c r="D38" i="4"/>
  <c r="AB53" i="4"/>
  <c r="K40" i="4"/>
  <c r="M4" i="4"/>
  <c r="K38" i="4"/>
  <c r="P41" i="4"/>
  <c r="U17" i="4"/>
  <c r="I10" i="4"/>
  <c r="Z48" i="4"/>
  <c r="S41" i="4"/>
  <c r="H41" i="4"/>
  <c r="G38" i="4"/>
  <c r="I37" i="4"/>
  <c r="Q35" i="4"/>
  <c r="M25" i="4"/>
  <c r="I24" i="4"/>
  <c r="Q22" i="4"/>
  <c r="W46" i="4"/>
  <c r="W47" i="4" s="1"/>
  <c r="U18" i="4"/>
  <c r="Q16" i="4"/>
  <c r="U9" i="4"/>
  <c r="T41" i="4"/>
  <c r="T38" i="4"/>
  <c r="W40" i="4"/>
  <c r="W43" i="4"/>
  <c r="M3" i="4"/>
  <c r="K51" i="4"/>
  <c r="K52" i="4" s="1"/>
  <c r="K41" i="4"/>
  <c r="E41" i="4"/>
  <c r="O38" i="4"/>
  <c r="W51" i="4"/>
  <c r="W53" i="4" s="1"/>
  <c r="G51" i="4"/>
  <c r="O50" i="4"/>
  <c r="G46" i="4"/>
  <c r="O45" i="4"/>
  <c r="S38" i="4"/>
  <c r="W52" i="4" l="1"/>
  <c r="U41" i="4"/>
  <c r="W48" i="4"/>
  <c r="K48" i="4"/>
  <c r="Q38" i="4"/>
  <c r="Q41" i="4"/>
  <c r="C47" i="4"/>
  <c r="C48" i="4"/>
  <c r="AB48" i="4"/>
  <c r="U38" i="4"/>
  <c r="M38" i="4"/>
  <c r="M41" i="4"/>
  <c r="M40" i="4"/>
  <c r="D41" i="4"/>
  <c r="U40" i="4"/>
  <c r="S52" i="4"/>
  <c r="S53" i="4"/>
  <c r="I41" i="4"/>
  <c r="I38" i="4"/>
  <c r="I40" i="4"/>
  <c r="G48" i="4"/>
  <c r="G47" i="4"/>
  <c r="O47" i="4"/>
  <c r="O48" i="4"/>
  <c r="O52" i="4"/>
  <c r="O53" i="4"/>
  <c r="Q40" i="4"/>
  <c r="K53" i="4"/>
  <c r="S47" i="4"/>
  <c r="S48" i="4"/>
  <c r="G53" i="4"/>
  <c r="G52" i="4"/>
  <c r="C52" i="4"/>
  <c r="C53" i="4"/>
</calcChain>
</file>

<file path=xl/comments1.xml><?xml version="1.0" encoding="utf-8"?>
<comments xmlns="http://schemas.openxmlformats.org/spreadsheetml/2006/main">
  <authors>
    <author>LADAIQUE Maxime</author>
  </authors>
  <commentList>
    <comment ref="Z35" authorId="0">
      <text>
        <r>
          <rPr>
            <sz val="9"/>
            <color indexed="81"/>
            <rFont val="Tahoma"/>
            <family val="2"/>
            <b/>
          </rPr>
          <t xml:space="preserve">LADAIQUE Maxime:</t>
        </r>
        <r>
          <rPr>
            <sz val="9"/>
            <color indexed="81"/>
            <rFont val="Tahoma"/>
            <family val="2"/>
          </rPr>
          <t xml:space="preserve">
2016</t>
        </r>
      </text>
    </comment>
  </commentList>
</comments>
</file>

<file path=xl/sharedStrings.xml><?xml version="1.0" encoding="utf-8"?>
<sst xmlns="http://schemas.openxmlformats.org/spreadsheetml/2006/main" count="125" uniqueCount="122">
  <si>
    <t xml:space="preserve">Variation (in pp)</t>
  </si>
  <si>
    <t xml:space="preserve">Variation (in %)</t>
  </si>
  <si>
    <t xml:space="preserve">Bottom 3</t>
  </si>
  <si>
    <t xml:space="preserve">Top 3</t>
  </si>
  <si>
    <t xml:space="preserve">Bottom 5</t>
  </si>
  <si>
    <t xml:space="preserve">Top 5</t>
  </si>
  <si>
    <t xml:space="preserve">Figure 1.17 of SaG 2019</t>
  </si>
  <si>
    <t xml:space="preserve">std</t>
  </si>
  <si>
    <t xml:space="preserve">max</t>
  </si>
  <si>
    <t xml:space="preserve">min</t>
  </si>
  <si>
    <t xml:space="preserve">OECD</t>
  </si>
  <si>
    <t xml:space="preserve">USA</t>
  </si>
  <si>
    <t xml:space="preserve">UNITED STATES</t>
  </si>
  <si>
    <t xml:space="preserve">GBR</t>
  </si>
  <si>
    <t xml:space="preserve">UNITED KINGDOM</t>
  </si>
  <si>
    <t xml:space="preserve">TUR</t>
  </si>
  <si>
    <t xml:space="preserve">TURKEY</t>
  </si>
  <si>
    <t xml:space="preserve">CHE</t>
  </si>
  <si>
    <t xml:space="preserve">SWITZERLAND</t>
  </si>
  <si>
    <t xml:space="preserve">SWE</t>
  </si>
  <si>
    <t xml:space="preserve">SWEDEN</t>
  </si>
  <si>
    <t xml:space="preserve">ESP</t>
  </si>
  <si>
    <t xml:space="preserve">SPAIN</t>
  </si>
  <si>
    <t xml:space="preserve">SVN</t>
  </si>
  <si>
    <t xml:space="preserve">SLOVENIA</t>
  </si>
  <si>
    <t xml:space="preserve">SVK</t>
  </si>
  <si>
    <t xml:space="preserve">SLOVAK REPUBLIC</t>
  </si>
  <si>
    <t xml:space="preserve">PRT</t>
  </si>
  <si>
    <t xml:space="preserve">PORTUGAL</t>
  </si>
  <si>
    <t xml:space="preserve">POL</t>
  </si>
  <si>
    <t xml:space="preserve">POLAND</t>
  </si>
  <si>
    <t xml:space="preserve">NOR</t>
  </si>
  <si>
    <t xml:space="preserve">NORWAY</t>
  </si>
  <si>
    <t xml:space="preserve">NZL</t>
  </si>
  <si>
    <t xml:space="preserve">NEW ZEALAND</t>
  </si>
  <si>
    <t xml:space="preserve">NLD</t>
  </si>
  <si>
    <t xml:space="preserve">NETHERLANDS</t>
  </si>
  <si>
    <t xml:space="preserve">MEX</t>
  </si>
  <si>
    <t xml:space="preserve">MEXICO</t>
  </si>
  <si>
    <t xml:space="preserve">LUX</t>
  </si>
  <si>
    <t xml:space="preserve">LUXEMBOURG</t>
  </si>
  <si>
    <t xml:space="preserve">LTU</t>
  </si>
  <si>
    <t xml:space="preserve">LITHUANIA</t>
  </si>
  <si>
    <t xml:space="preserve">LVA</t>
  </si>
  <si>
    <t xml:space="preserve">LATVIA</t>
  </si>
  <si>
    <t xml:space="preserve">KOR</t>
  </si>
  <si>
    <t xml:space="preserve">KOREA</t>
  </si>
  <si>
    <t xml:space="preserve">JPN</t>
  </si>
  <si>
    <t xml:space="preserve">JAPAN</t>
  </si>
  <si>
    <t xml:space="preserve">ITA</t>
  </si>
  <si>
    <t xml:space="preserve">ITALY</t>
  </si>
  <si>
    <t xml:space="preserve">ISR</t>
  </si>
  <si>
    <t xml:space="preserve">ISRAEL</t>
  </si>
  <si>
    <t xml:space="preserve">IRL</t>
  </si>
  <si>
    <t xml:space="preserve">IRELAND</t>
  </si>
  <si>
    <t xml:space="preserve">ISL</t>
  </si>
  <si>
    <t xml:space="preserve">ICELAND</t>
  </si>
  <si>
    <t xml:space="preserve">GRC</t>
  </si>
  <si>
    <t xml:space="preserve">GREECE</t>
  </si>
  <si>
    <t xml:space="preserve">DEU</t>
  </si>
  <si>
    <t xml:space="preserve">GERMANY</t>
  </si>
  <si>
    <t xml:space="preserve">FRA</t>
  </si>
  <si>
    <t xml:space="preserve">FRANCE</t>
  </si>
  <si>
    <t xml:space="preserve">FIN</t>
  </si>
  <si>
    <t xml:space="preserve">FINLAND</t>
  </si>
  <si>
    <t xml:space="preserve">EST</t>
  </si>
  <si>
    <t xml:space="preserve">ESTONIA</t>
  </si>
  <si>
    <t xml:space="preserve">DNK</t>
  </si>
  <si>
    <t xml:space="preserve">DENMARK</t>
  </si>
  <si>
    <t xml:space="preserve">CZE</t>
  </si>
  <si>
    <t xml:space="preserve">CZECH REPUBLIC</t>
  </si>
  <si>
    <t xml:space="preserve">CHL</t>
  </si>
  <si>
    <t xml:space="preserve">CHILE</t>
  </si>
  <si>
    <t xml:space="preserve">CAN</t>
  </si>
  <si>
    <t xml:space="preserve">CANADA</t>
  </si>
  <si>
    <t xml:space="preserve">BEL</t>
  </si>
  <si>
    <t xml:space="preserve">BELGIUM</t>
  </si>
  <si>
    <t xml:space="preserve">AUT</t>
  </si>
  <si>
    <t xml:space="preserve">AUSTRIA</t>
  </si>
  <si>
    <t xml:space="preserve">AUS</t>
  </si>
  <si>
    <t xml:space="preserve">AUSTRALIA</t>
  </si>
  <si>
    <t xml:space="preserve">Support for gender equality (average between 2001 and 2014)</t>
  </si>
  <si>
    <t xml:space="preserve">Is the city or area where you live a good place or not a good place to live for gay or lesbian people? 2019 (NOT USED)</t>
  </si>
  <si>
    <t xml:space="preserve">Share of respondents saying that the city or area they live is a good place to live for gay or lesbian people, 2018</t>
  </si>
  <si>
    <t xml:space="preserve">Acceptance of intersex people</t>
  </si>
  <si>
    <t xml:space="preserve">Acceptance of a trans child</t>
  </si>
  <si>
    <t xml:space="preserve">Acceptance of homosexuality (average between 2001 and 2014</t>
  </si>
  <si>
    <t xml:space="preserve">Variation in Gender Wage Gap, 2017-2000 or closest years</t>
  </si>
  <si>
    <t xml:space="preserve">Gender Wage Gap, 2000 or closest year</t>
  </si>
  <si>
    <t xml:space="preserve">Gender Wage Gap, 2017 or closest year</t>
  </si>
  <si>
    <t xml:space="preserve">Variation in Female labour force participation, 2018-2000 (25-54 years old)</t>
  </si>
  <si>
    <t xml:space="preserve">Female labour force participation, 2000 (25-54 years old)</t>
  </si>
  <si>
    <t xml:space="preserve">Female labour force participation, 2018 (25-54 years old)</t>
  </si>
  <si>
    <t xml:space="preserve">2019-2002 variation in share of female parliamentarians</t>
  </si>
  <si>
    <t xml:space="preserve">2002 share of female parliamentarians</t>
  </si>
  <si>
    <t xml:space="preserve">2019 share of female parliamentarians (%)</t>
  </si>
  <si>
    <t xml:space="preserve">2019-1999 real variation in GDP per capita (in US $ PPPs)</t>
  </si>
  <si>
    <t xml:space="preserve">1999 level of GDP per capita</t>
  </si>
  <si>
    <t xml:space="preserve">2019 level of GDP per capita (in US $ PPPs)</t>
  </si>
  <si>
    <t xml:space="preserve">2019-1999 variation in LGBTI inclusion</t>
  </si>
  <si>
    <t xml:space="preserve">1999 level of LGBTI inclusion</t>
  </si>
  <si>
    <t xml:space="preserve">2019 level of LGBTI inclusion</t>
  </si>
  <si>
    <t xml:space="preserve">Relationship between legal LGBTI inclusivity, acceptance of transgender people (left panel) and acceptance of intersex people (right panel)</t>
  </si>
  <si>
    <t xml:space="preserve">Note: Legal LGBTI inclusivity refers to the share of provisions highlighted in Chapter 2 that are in force in OECD countries as of 2019. In the left panel, acceptance of transgender people refers to the average share of respondents to the 2016 ILGA survey who answer “Yes” to the following two questions: (i) If a male child always dressed and expressed himself as a girl, would you find that acceptable?; (ii) If a female child always dressed and expressed herself as a boy, would you find that acceptable? In the right panel, acceptance of intersex people refers to the share of respondents to the 2016 ILGA survey who answer “No” to the following question: Do you think that children whose genitals are unclear at birth should be surgically assigned a gender by medical professionals?
Source: 2016 ILGA survey
</t>
  </si>
  <si>
    <t xml:space="preserve">Fig 3.6b Y</t>
  </si>
  <si>
    <t xml:space="preserve">Fig 3.6a Y</t>
  </si>
  <si>
    <t xml:space="preserve">Fig 3.7a Y</t>
  </si>
  <si>
    <t xml:space="preserve">Fig 3.7b Y</t>
  </si>
  <si>
    <t xml:space="preserve">Fig 3.6 7 8 9 X</t>
  </si>
  <si>
    <t xml:space="preserve">Fig 3.8a Y</t>
  </si>
  <si>
    <t xml:space="preserve">Fig 3.8b Y</t>
  </si>
  <si>
    <t xml:space="preserve">Fig 3.8c Y</t>
  </si>
  <si>
    <t xml:space="preserve">Fig 3.8d Y</t>
  </si>
  <si>
    <t xml:space="preserve">Fig 3.9 Y</t>
  </si>
  <si>
    <t xml:space="preserve">http://oe.cd/lgbti-2020</t>
  </si>
  <si>
    <t xml:space="preserve">Figure 1.6. Legal LGBTI inclusivity is positively correlated with acceptance of transgender and intersex people</t>
  </si>
  <si>
    <t xml:space="preserve">This Excel file contains the data for the following figure or table:</t>
  </si>
  <si>
    <t xml:space="preserve">Over the Rainbow? The Road to LGBTI Inclusion - © OECD 2020</t>
  </si>
  <si>
    <t xml:space="preserve">LGBTI-inclusive laws and policies in OECD countries: An overview - Figure 1.6. Legal LGBTI inclusivity is positively associated with acceptance of transgender and intersex people</t>
  </si>
  <si>
    <t xml:space="preserve">Version 1 - Last updated: 24-Jun-2020</t>
  </si>
  <si>
    <t xml:space="preserve">Disclaimer: http://oe.cd/disclaimer</t>
  </si>
  <si>
    <t xml:space="preserve">Permanent location of this file: https://stat.link/o42ce0</t>
  </si>
</sst>
</file>

<file path=xl/styles.xml><?xml version="1.0" encoding="utf-8"?>
<styleSheet xmlns="http://schemas.openxmlformats.org/spreadsheetml/2006/main">
  <numFmts count="2">
    <numFmt numFmtId="164" formatCode="0.0"/>
    <numFmt numFmtId="165" formatCode="0.0%"/>
  </numFmts>
  <fonts count="14">
    <font>
      <sz val="12"/>
      <color theme="1"/>
      <name val="Calibri"/>
      <family val="2"/>
      <scheme val="minor"/>
    </font>
    <font>
      <sz val="12"/>
      <color theme="1"/>
      <name val="Calibri"/>
      <family val="2"/>
      <scheme val="minor"/>
    </font>
    <font>
      <b/>
      <sz val="12"/>
      <color rgb="FFCC0099"/>
      <name val="Arial Narrow"/>
      <family val="2"/>
    </font>
    <font>
      <sz val="12"/>
      <color theme="1"/>
      <name val="Calibri"/>
      <family val="2"/>
    </font>
    <font>
      <b/>
      <sz val="12"/>
      <color theme="1"/>
      <name val="Calibri"/>
      <family val="2"/>
      <scheme val="minor"/>
    </font>
    <font>
      <b/>
      <sz val="12"/>
      <color rgb="FF000000"/>
      <name val="Arial Narrow"/>
      <family val="2"/>
    </font>
    <font>
      <u val="single"/>
      <sz val="12"/>
      <color theme="10"/>
      <name val="Calibri"/>
      <family val="2"/>
      <scheme val="minor"/>
    </font>
    <font>
      <b/>
      <sz val="12"/>
      <color theme="1"/>
      <name val="Calibri"/>
      <family val="2"/>
    </font>
    <font>
      <sz val="12"/>
      <color rgb="FF000000"/>
      <name val="Arial Narrow"/>
      <family val="2"/>
    </font>
    <font>
      <b/>
      <sz val="9"/>
      <color indexed="81"/>
      <name val="Tahoma"/>
      <family val="2"/>
    </font>
    <font>
      <sz val="9"/>
      <color indexed="81"/>
      <name val="Tahoma"/>
      <family val="2"/>
    </font>
    <font>
      <b/>
      <u val="single"/>
      <sz val="10"/>
      <color indexed="12"/>
      <name val="Arial"/>
    </font>
    <font>
      <u val="single"/>
      <sz val="10"/>
      <color indexed="12"/>
      <name val="Arial"/>
    </font>
    <font>
      <u val="single"/>
      <sz val="10"/>
      <color indexed="12"/>
      <name val="Arial"/>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
    <border>
      <left/>
      <right/>
      <top/>
      <bottom/>
      <diagonal/>
    </border>
  </borders>
  <cellStyleXfs count="3">
    <xf numFmtId="0" fontId="0" fillId="0" borderId="0" xfId="0" applyAlignment="0"/>
    <xf numFmtId="9" fontId="1" fillId="0" borderId="0" xfId="0" applyAlignment="0"/>
    <xf numFmtId="0" fontId="6" fillId="0" borderId="0" xfId="0" applyAlignment="0"/>
  </cellStyleXfs>
  <cellXfs count="31">
    <xf numFmtId="0" fontId="0" fillId="0" borderId="0" xfId="0" applyAlignment="0"/>
    <xf numFmtId="0" fontId="0" fillId="2" borderId="0" xfId="0" applyFill="1" applyAlignment="0"/>
    <xf numFmtId="0" fontId="2" fillId="0" borderId="0" xfId="0" applyFont="1" applyAlignment="1">
      <alignment vertical="center"/>
    </xf>
    <xf numFmtId="0" fontId="0" fillId="0" borderId="0" xfId="0" applyAlignment="1">
      <alignment horizontal="center"/>
    </xf>
    <xf numFmtId="0" fontId="3" fillId="0" borderId="0" xfId="0" applyFont="1" applyAlignment="0"/>
    <xf numFmtId="1" fontId="0" fillId="0" borderId="0" xfId="0" applyNumberFormat="1" applyAlignment="1">
      <alignment horizontal="center"/>
    </xf>
    <xf numFmtId="164" fontId="0" fillId="0" borderId="0" xfId="0" applyNumberFormat="1" applyAlignment="1">
      <alignment horizontal="center"/>
    </xf>
    <xf numFmtId="165" fontId="0" fillId="0" borderId="0" xfId="1" applyNumberFormat="1" applyFont="1" applyAlignment="1">
      <alignment horizontal="center"/>
    </xf>
    <xf numFmtId="9" fontId="0" fillId="0" borderId="0" xfId="1" applyNumberFormat="1" applyFont="1" applyAlignment="1">
      <alignment horizontal="center"/>
    </xf>
    <xf numFmtId="3" fontId="0" fillId="0" borderId="0" xfId="0" applyNumberFormat="1" applyAlignment="1">
      <alignment horizontal="center"/>
    </xf>
    <xf numFmtId="164" fontId="0" fillId="0" borderId="0" xfId="0" applyNumberFormat="1" applyAlignment="0"/>
    <xf numFmtId="0" fontId="4" fillId="0" borderId="0" xfId="0" applyFont="1" applyAlignment="0"/>
    <xf numFmtId="0" fontId="5" fillId="0" borderId="0" xfId="0" applyFont="1" applyAlignment="0"/>
    <xf numFmtId="164" fontId="4" fillId="0" borderId="0" xfId="0" applyNumberFormat="1"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0" fontId="3" fillId="0" borderId="0" xfId="2" applyFont="1" applyAlignment="1">
      <alignment horizontal="center"/>
    </xf>
    <xf numFmtId="0" fontId="7" fillId="0" borderId="0" xfId="0" applyFont="1" applyAlignment="0"/>
    <xf numFmtId="0" fontId="8" fillId="0" borderId="0" xfId="0" applyFont="1" applyAlignment="0"/>
    <xf numFmtId="0" fontId="3" fillId="0" borderId="0" xfId="2" applyFont="1" applyAlignment="0"/>
    <xf numFmtId="164" fontId="0" fillId="3" borderId="0" xfId="0" applyNumberFormat="1" applyFill="1" applyAlignment="1">
      <alignment horizontal="center"/>
    </xf>
    <xf numFmtId="0" fontId="3" fillId="0" borderId="0" xfId="0"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Fill="1" applyAlignment="0"/>
    <xf numFmtId="0" fontId="0" fillId="2" borderId="0" xfId="0" applyFill="1" applyAlignment="1">
      <alignment horizontal="left" vertical="top" wrapText="1"/>
    </xf>
    <xf numFmtId="0" fontId="0" fillId="2" borderId="0" xfId="0" applyFill="1" applyAlignment="1">
      <alignment horizontal="left" vertical="top"/>
    </xf>
    <xf numFmtId="0" fontId="6" fillId="0" borderId="0" xfId="2" applyAlignment="1">
      <alignment horizontal="right"/>
    </xf>
    <xf numFmtId="0" fontId="11" fillId="0" borderId="0" xfId="0" applyFont="1" applyAlignment="0"/>
    <xf numFmtId="0" fontId="12" fillId="0" borderId="0" xfId="0" applyFont="1" applyAlignment="0"/>
    <xf numFmtId="0" fontId="13" fillId="0" borderId="0" xfId="0" applyFont="1" applyAlignment="0"/>
  </cellXfs>
  <cellStyles count="3">
    <cellStyle name="Hyperlink" xfId="2" builtinId="8"/>
    <cellStyle name="Normal" xfId="0" builtinId="0"/>
    <cellStyle name="Percent" xfId="1" builtinId="5"/>
  </cellStyles>
  <dxfs count="0"/>
  <tableStyles count="0" defaultTableStyle="TableStyleMedium2" defaultPivotStyle="PivotStyleLight16"/>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worksheet" Target="worksheets/sheet6.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 Id="rId8" Type="http://schemas.openxmlformats.org/officeDocument/2006/relationships/customXml" Target="../customXml/item1.xml" /><Relationship Id="rId9" Type="http://schemas.openxmlformats.org/officeDocument/2006/relationships/customXml" Target="../customXml/item2.xml" /></Relationships>
</file>

<file path=xl/charts/_rels/chart1.xml.rels>&#65279;<?xml version="1.0" encoding="utf-8"?><Relationships xmlns="http://schemas.openxmlformats.org/package/2006/relationships"><Relationship Id="rId1" Type="http://schemas.microsoft.com/office/2011/relationships/chartStyle" Target="style1.xml" /><Relationship Id="rId2" Type="http://schemas.microsoft.com/office/2011/relationships/chartColorStyle" Target="colors1.xml" /></Relationships>
</file>

<file path=xl/charts/_rels/chart2.xml.rels>&#65279;<?xml version="1.0" encoding="utf-8"?><Relationships xmlns="http://schemas.openxmlformats.org/package/2006/relationships"><Relationship Id="rId1" Type="http://schemas.microsoft.com/office/2011/relationships/chartStyle" Target="style2.xml" /><Relationship Id="rId2" Type="http://schemas.microsoft.com/office/2011/relationships/chartColorStyle" Target="colors2.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chart>
    <c:autoTitleDeleted val="1"/>
    <c:plotArea>
      <c:layout>
        <c:manualLayout>
          <c:xMode val="edge"/>
          <c:yMode val="edge"/>
          <c:x/>
          <c:y/>
          <c:w val="0.989069275489202"/>
          <c:h val="0.881231827389632"/>
        </c:manualLayout>
      </c:layout>
      <c:scatterChart>
        <c:scatterStyle val="lineMarker"/>
        <c:varyColors val="0"/>
        <c:dLbls>
          <c:showLegendKey val="0"/>
          <c:showVal val="0"/>
          <c:showCatName val="0"/>
          <c:showSerName val="0"/>
          <c:showPercent val="0"/>
          <c:showBubbleSize val="0"/>
        </c:dLbls>
        <c:ser>
          <c:idx val="0"/>
          <c:order val="0"/>
          <c:tx>
            <c:strRef>
              <c:f>'data-correlations'!$X$2</c:f>
              <c:strCache>
                <c:ptCount val="1"/>
                <c:pt idx="0">
                  <c:v>Acceptance of a trans child</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mn-lt"/>
                    <a:ea typeface="+mn-ea"/>
                    <a:cs typeface="+mn-cs"/>
                  </a:defRPr>
                </a:pPr>
                <a:endParaRPr lang="en-US" b="0"/>
              </a:p>
            </c:txPr>
            <c:showLegendKey val="0"/>
            <c:showVal val="1"/>
            <c:showCatName val="0"/>
            <c:showSerName val="0"/>
            <c:showPercent val="0"/>
            <c:showBubbleSize val="0"/>
            <c:showLeaderLines val="0"/>
            <c:dLbl>
              <c:idx val="0"/>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{81B5C53C-6143-42B7-9AF8-1A44B143C7F7}</c15:txfldGUID>
                      <c15:f>'data-correlations'!$B$3</c15:f>
                      <c15:dlblFieldTableCache>
                        <c:ptCount val="1"/>
                        <c:pt idx="0">
                          <c:v>AUS</c:v>
                        </c:pt>
                      </c15:dlblFieldTableCache>
                    </c15:dlblFTEntry>
                  </c15:dlblFieldTable>
                  <c15:showDataLabelsRange val="0"/>
                </c:ext>
                <c:ext xmlns:c16="http://schemas.microsoft.com/office/drawing/2014/chart" xmlns:c="http://schemas.openxmlformats.org/drawingml/2006/chart" uri="{C3380CC4-5D6E-409C-BE32-E72D297353CC}">
                  <c16:uniqueId val="{00000000-1D84-4506-A546-4AB7049C3F0C}"/>
                </c:ext>
              </c:extLst>
            </c:dLbl>
            <c:dLbl>
              <c:idx val="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{9DE8E5DC-D8AC-44C6-9114-11C670BFB2E1}</c15:txfldGUID>
                      <c15:f>'data-correlations'!$B$4</c15:f>
                      <c15:dlblFieldTableCache>
                        <c:ptCount val="1"/>
                        <c:pt idx="0">
                          <c:v>AUT</c:v>
                        </c:pt>
                      </c15:dlblFieldTableCache>
                    </c15:dlblFTEntry>
                  </c15:dlblFieldTable>
                  <c15:showDataLabelsRange val="0"/>
                </c:ext>
                <c:ext xmlns:c16="http://schemas.microsoft.com/office/drawing/2014/chart" xmlns:c="http://schemas.openxmlformats.org/drawingml/2006/chart" uri="{C3380CC4-5D6E-409C-BE32-E72D297353CC}">
                  <c16:uniqueId val="{00000001-1D84-4506-A546-4AB7049C3F0C}"/>
                </c:ext>
              </c:extLst>
            </c:dLbl>
            <c:dLbl>
              <c:idx val="2"/>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{1D4064DA-DADC-4284-B129-E9AA491CCCF4}</c15:txfldGUID>
                      <c15:f>'data-correlations'!$B$5</c15:f>
                      <c15:dlblFieldTableCache>
                        <c:ptCount val="1"/>
                        <c:pt idx="0">
                          <c:v>BEL</c:v>
                        </c:pt>
                      </c15:dlblFieldTableCache>
                    </c15:dlblFTEntry>
                  </c15:dlblFieldTable>
                  <c15:showDataLabelsRange val="0"/>
                </c:ext>
                <c:ext xmlns:c16="http://schemas.microsoft.com/office/drawing/2014/chart" xmlns:c="http://schemas.openxmlformats.org/drawingml/2006/chart" uri="{C3380CC4-5D6E-409C-BE32-E72D297353CC}">
                  <c16:uniqueId val="{00000002-1D84-4506-A546-4AB7049C3F0C}"/>
                </c:ext>
              </c:extLst>
            </c:dLbl>
            <c:dLbl>
              <c:idx val="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{BD758D78-167A-4B3D-9054-85A0319AEF3A}</c15:txfldGUID>
                      <c15:f>'data-correlations'!$B$6</c15:f>
                      <c15:dlblFieldTableCache>
                        <c:ptCount val="1"/>
                        <c:pt idx="0">
                          <c:v>CAN</c:v>
                        </c:pt>
                      </c15:dlblFieldTableCache>
                    </c15:dlblFTEntry>
                  </c15:dlblFieldTable>
                  <c15:showDataLabelsRange val="0"/>
                </c:ext>
                <c:ext xmlns:c16="http://schemas.microsoft.com/office/drawing/2014/chart" xmlns:c="http://schemas.openxmlformats.org/drawingml/2006/chart" uri="{C3380CC4-5D6E-409C-BE32-E72D297353CC}">
                  <c16:uniqueId val="{00000003-1D84-4506-A546-4AB7049C3F0C}"/>
                </c:ext>
              </c:extLst>
            </c:dLbl>
            <c:dLbl>
              <c:idx val="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{11ECBC2B-D03A-45AA-80FB-264C0874F339}</c15:txfldGUID>
                      <c15:f>'data-correlations'!$B$7</c15:f>
                      <c15:dlblFieldTableCache>
                        <c:ptCount val="1"/>
                        <c:pt idx="0">
                          <c:v>CHL</c:v>
                        </c:pt>
                      </c15:dlblFieldTableCache>
                    </c15:dlblFTEntry>
                  </c15:dlblFieldTable>
                  <c15:showDataLabelsRange val="0"/>
                </c:ext>
                <c:ext xmlns:c16="http://schemas.microsoft.com/office/drawing/2014/chart" xmlns:c="http://schemas.openxmlformats.org/drawingml/2006/chart" uri="{C3380CC4-5D6E-409C-BE32-E72D297353CC}">
                  <c16:uniqueId val="{00000004-1D84-4506-A546-4AB7049C3F0C}"/>
                </c:ext>
              </c:extLst>
            </c:dLbl>
            <c:dLbl>
              <c:idx val="5"/>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{A9EF662A-614A-498A-9834-CE66596B781C}</c15:txfldGUID>
                      <c15:f>'data-correlations'!$B$8</c15:f>
                      <c15:dlblFieldTableCache>
                        <c:ptCount val="1"/>
                        <c:pt idx="0">
                          <c:v>CZE</c:v>
                        </c:pt>
                      </c15:dlblFieldTableCache>
                    </c15:dlblFTEntry>
                  </c15:dlblFieldTable>
                  <c15:showDataLabelsRange val="0"/>
                </c:ext>
                <c:ext xmlns:c16="http://schemas.microsoft.com/office/drawing/2014/chart" xmlns:c="http://schemas.openxmlformats.org/drawingml/2006/chart" uri="{C3380CC4-5D6E-409C-BE32-E72D297353CC}">
                  <c16:uniqueId val="{00000005-1D84-4506-A546-4AB7049C3F0C}"/>
                </c:ext>
              </c:extLst>
            </c:dLbl>
            <c:dLbl>
              <c:idx val="6"/>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{09CBCB41-F640-4B77-9860-3B7ED0C53B28}</c15:txfldGUID>
                      <c15:f>'data-correlations'!$B$9</c15:f>
                      <c15:dlblFieldTableCache>
                        <c:ptCount val="1"/>
                        <c:pt idx="0">
                          <c:v>DNK</c:v>
                        </c:pt>
                      </c15:dlblFieldTableCache>
                    </c15:dlblFTEntry>
                  </c15:dlblFieldTable>
                  <c15:showDataLabelsRange val="0"/>
                </c:ext>
                <c:ext xmlns:c16="http://schemas.microsoft.com/office/drawing/2014/chart" xmlns:c="http://schemas.openxmlformats.org/drawingml/2006/chart" uri="{C3380CC4-5D6E-409C-BE32-E72D297353CC}">
                  <c16:uniqueId val="{00000006-1D84-4506-A546-4AB7049C3F0C}"/>
                </c:ext>
              </c:extLst>
            </c:dLbl>
            <c:dLbl>
              <c:idx val="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{35250774-18A8-4C48-BEEB-A9E8353F56B1}</c15:txfldGUID>
                      <c15:f>'data-correlations'!$B$10</c15:f>
                      <c15:dlblFieldTableCache>
                        <c:ptCount val="1"/>
                        <c:pt idx="0">
                          <c:v>EST</c:v>
                        </c:pt>
                      </c15:dlblFieldTableCache>
                    </c15:dlblFTEntry>
                  </c15:dlblFieldTable>
                  <c15:showDataLabelsRange val="0"/>
                </c:ext>
                <c:ext xmlns:c16="http://schemas.microsoft.com/office/drawing/2014/chart" xmlns:c="http://schemas.openxmlformats.org/drawingml/2006/chart" uri="{C3380CC4-5D6E-409C-BE32-E72D297353CC}">
                  <c16:uniqueId val="{00000007-1D84-4506-A546-4AB7049C3F0C}"/>
                </c:ext>
              </c:extLst>
            </c:dLbl>
            <c:dLbl>
              <c:idx val="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{7E8D4A94-34FB-428B-8FCD-B272EF1675B7}</c15:txfldGUID>
                      <c15:f>'data-correlations'!$B$11</c15:f>
                      <c15:dlblFieldTableCache>
                        <c:ptCount val="1"/>
                        <c:pt idx="0">
                          <c:v>FIN</c:v>
                        </c:pt>
                      </c15:dlblFieldTableCache>
                    </c15:dlblFTEntry>
                  </c15:dlblFieldTable>
                  <c15:showDataLabelsRange val="0"/>
                </c:ext>
                <c:ext xmlns:c16="http://schemas.microsoft.com/office/drawing/2014/chart" xmlns:c="http://schemas.openxmlformats.org/drawingml/2006/chart" uri="{C3380CC4-5D6E-409C-BE32-E72D297353CC}">
                  <c16:uniqueId val="{00000008-1D84-4506-A546-4AB7049C3F0C}"/>
                </c:ext>
              </c:extLst>
            </c:dLbl>
            <c:dLbl>
              <c:idx val="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{901F4501-446D-4E4D-BA48-79E766B3800F}</c15:txfldGUID>
                      <c15:f>'data-correlations'!$B$12</c15:f>
                      <c15:dlblFieldTableCache>
                        <c:ptCount val="1"/>
                        <c:pt idx="0">
                          <c:v>FRA</c:v>
                        </c:pt>
                      </c15:dlblFieldTableCache>
                    </c15:dlblFTEntry>
                  </c15:dlblFieldTable>
                  <c15:showDataLabelsRange val="0"/>
                </c:ext>
                <c:ext xmlns:c16="http://schemas.microsoft.com/office/drawing/2014/chart" xmlns:c="http://schemas.openxmlformats.org/drawingml/2006/chart" uri="{C3380CC4-5D6E-409C-BE32-E72D297353CC}">
                  <c16:uniqueId val="{00000009-1D84-4506-A546-4AB7049C3F0C}"/>
                </c:ext>
              </c:extLst>
            </c:dLbl>
            <c:dLbl>
              <c:idx val="1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{33A992A8-66AC-4E09-883B-FBAC64BCAF43}</c15:txfldGUID>
                      <c15:f>'data-correlations'!$B$13</c15:f>
                      <c15:dlblFieldTableCache>
                        <c:ptCount val="1"/>
                        <c:pt idx="0">
                          <c:v>DEU</c:v>
                        </c:pt>
                      </c15:dlblFieldTableCache>
                    </c15:dlblFTEntry>
                  </c15:dlblFieldTable>
                  <c15:showDataLabelsRange val="0"/>
                </c:ext>
                <c:ext xmlns:c16="http://schemas.microsoft.com/office/drawing/2014/chart" xmlns:c="http://schemas.openxmlformats.org/drawingml/2006/chart" uri="{C3380CC4-5D6E-409C-BE32-E72D297353CC}">
                  <c16:uniqueId val="{0000000A-1D84-4506-A546-4AB7049C3F0C}"/>
                </c:ext>
              </c:extLst>
            </c:dLbl>
            <c:dLbl>
              <c:idx val="1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{F6246F1D-9B4B-4524-BFBA-0912C1DF4205}</c15:txfldGUID>
                      <c15:f>'data-correlations'!$B$14</c15:f>
                      <c15:dlblFieldTableCache>
                        <c:ptCount val="1"/>
                        <c:pt idx="0">
                          <c:v>GRC</c:v>
                        </c:pt>
                      </c15:dlblFieldTableCache>
                    </c15:dlblFTEntry>
                  </c15:dlblFieldTable>
                  <c15:showDataLabelsRange val="0"/>
                </c:ext>
                <c:ext xmlns:c16="http://schemas.microsoft.com/office/drawing/2014/chart" xmlns:c="http://schemas.openxmlformats.org/drawingml/2006/chart" uri="{C3380CC4-5D6E-409C-BE32-E72D297353CC}">
                  <c16:uniqueId val="{0000000B-1D84-4506-A546-4AB7049C3F0C}"/>
                </c:ext>
              </c:extLst>
            </c:dLbl>
            <c:dLbl>
              <c:idx val="12"/>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{9834F780-C6C8-43F8-BD08-2955CA6B0E08}</c15:txfldGUID>
                      <c15:f>'data-correlations'!$B$15</c15:f>
                      <c15:dlblFieldTableCache>
                        <c:ptCount val="1"/>
                        <c:pt idx="0">
                          <c:v>ISL</c:v>
                        </c:pt>
                      </c15:dlblFieldTableCache>
                    </c15:dlblFTEntry>
                  </c15:dlblFieldTable>
                  <c15:showDataLabelsRange val="0"/>
                </c:ext>
                <c:ext xmlns:c16="http://schemas.microsoft.com/office/drawing/2014/chart" xmlns:c="http://schemas.openxmlformats.org/drawingml/2006/chart" uri="{C3380CC4-5D6E-409C-BE32-E72D297353CC}">
                  <c16:uniqueId val="{0000000C-1D84-4506-A546-4AB7049C3F0C}"/>
                </c:ext>
              </c:extLst>
            </c:dLbl>
            <c:dLbl>
              <c:idx val="1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{6D11E7C2-B476-42C6-8E4F-AD5B850AF3E0}</c15:txfldGUID>
                      <c15:f>'data-correlations'!$B$16</c15:f>
                      <c15:dlblFieldTableCache>
                        <c:ptCount val="1"/>
                        <c:pt idx="0">
                          <c:v>IRL</c:v>
                        </c:pt>
                      </c15:dlblFieldTableCache>
                    </c15:dlblFTEntry>
                  </c15:dlblFieldTable>
                  <c15:showDataLabelsRange val="0"/>
                </c:ext>
                <c:ext xmlns:c16="http://schemas.microsoft.com/office/drawing/2014/chart" xmlns:c="http://schemas.openxmlformats.org/drawingml/2006/chart" uri="{C3380CC4-5D6E-409C-BE32-E72D297353CC}">
                  <c16:uniqueId val="{0000000D-1D84-4506-A546-4AB7049C3F0C}"/>
                </c:ext>
              </c:extLst>
            </c:dLbl>
            <c:dLbl>
              <c:idx val="1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{55ABD805-E3B2-4F7A-A750-AF9157799ADC}</c15:txfldGUID>
                      <c15:f>'data-correlations'!$B$17</c15:f>
                      <c15:dlblFieldTableCache>
                        <c:ptCount val="1"/>
                        <c:pt idx="0">
                          <c:v>ISR</c:v>
                        </c:pt>
                      </c15:dlblFieldTableCache>
                    </c15:dlblFTEntry>
                  </c15:dlblFieldTable>
                  <c15:showDataLabelsRange val="0"/>
                </c:ext>
                <c:ext xmlns:c16="http://schemas.microsoft.com/office/drawing/2014/chart" xmlns:c="http://schemas.openxmlformats.org/drawingml/2006/chart" uri="{C3380CC4-5D6E-409C-BE32-E72D297353CC}">
                  <c16:uniqueId val="{0000000E-1D84-4506-A546-4AB7049C3F0C}"/>
                </c:ext>
              </c:extLst>
            </c:dLbl>
            <c:dLbl>
              <c:idx val="15"/>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{641991E5-63C8-4955-B450-EE30BBD1DFC6}</c15:txfldGUID>
                      <c15:f>'data-correlations'!$B$18</c15:f>
                      <c15:dlblFieldTableCache>
                        <c:ptCount val="1"/>
                        <c:pt idx="0">
                          <c:v>ITA</c:v>
                        </c:pt>
                      </c15:dlblFieldTableCache>
                    </c15:dlblFTEntry>
                  </c15:dlblFieldTable>
                  <c15:showDataLabelsRange val="0"/>
                </c:ext>
                <c:ext xmlns:c16="http://schemas.microsoft.com/office/drawing/2014/chart" xmlns:c="http://schemas.openxmlformats.org/drawingml/2006/chart" uri="{C3380CC4-5D6E-409C-BE32-E72D297353CC}">
                  <c16:uniqueId val="{0000000F-1D84-4506-A546-4AB7049C3F0C}"/>
                </c:ext>
              </c:extLst>
            </c:dLbl>
            <c:dLbl>
              <c:idx val="1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{9C2440D4-EDE1-4CD9-94D6-2710ECF17707}</c15:txfldGUID>
                      <c15:f>'data-correlations'!$B$19</c15:f>
                      <c15:dlblFieldTableCache>
                        <c:ptCount val="1"/>
                        <c:pt idx="0">
                          <c:v>JPN</c:v>
                        </c:pt>
                      </c15:dlblFieldTableCache>
                    </c15:dlblFTEntry>
                  </c15:dlblFieldTable>
                  <c15:showDataLabelsRange val="0"/>
                </c:ext>
                <c:ext xmlns:c16="http://schemas.microsoft.com/office/drawing/2014/chart" xmlns:c="http://schemas.openxmlformats.org/drawingml/2006/chart" uri="{C3380CC4-5D6E-409C-BE32-E72D297353CC}">
                  <c16:uniqueId val="{00000010-1D84-4506-A546-4AB7049C3F0C}"/>
                </c:ext>
              </c:extLst>
            </c:dLbl>
            <c:dLbl>
              <c:idx val="1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{E332D66A-49BD-4105-8504-07E0AEE46413}</c15:txfldGUID>
                      <c15:f>'data-correlations'!$B$20</c15:f>
                      <c15:dlblFieldTableCache>
                        <c:ptCount val="1"/>
                        <c:pt idx="0">
                          <c:v>KOR</c:v>
                        </c:pt>
                      </c15:dlblFieldTableCache>
                    </c15:dlblFTEntry>
                  </c15:dlblFieldTable>
                  <c15:showDataLabelsRange val="0"/>
                </c:ext>
                <c:ext xmlns:c16="http://schemas.microsoft.com/office/drawing/2014/chart" xmlns:c="http://schemas.openxmlformats.org/drawingml/2006/chart" uri="{C3380CC4-5D6E-409C-BE32-E72D297353CC}">
                  <c16:uniqueId val="{00000011-1D84-4506-A546-4AB7049C3F0C}"/>
                </c:ext>
              </c:extLst>
            </c:dLbl>
            <c:dLbl>
              <c:idx val="1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{48917F4D-4798-4B6A-AB4F-6FC32D8D4A6C}</c15:txfldGUID>
                      <c15:f>'data-correlations'!$B$21</c15:f>
                      <c15:dlblFieldTableCache>
                        <c:ptCount val="1"/>
                        <c:pt idx="0">
                          <c:v>LVA</c:v>
                        </c:pt>
                      </c15:dlblFieldTableCache>
                    </c15:dlblFTEntry>
                  </c15:dlblFieldTable>
                  <c15:showDataLabelsRange val="0"/>
                </c:ext>
                <c:ext xmlns:c16="http://schemas.microsoft.com/office/drawing/2014/chart" xmlns:c="http://schemas.openxmlformats.org/drawingml/2006/chart" uri="{C3380CC4-5D6E-409C-BE32-E72D297353CC}">
                  <c16:uniqueId val="{00000012-1D84-4506-A546-4AB7049C3F0C}"/>
                </c:ext>
              </c:extLst>
            </c:dLbl>
            <c:dLbl>
              <c:idx val="19"/>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{27EE0CEE-5097-46CF-8B38-0B15B0BDC9F7}</c15:txfldGUID>
                      <c15:f>'data-correlations'!$B$22</c15:f>
                      <c15:dlblFieldTableCache>
                        <c:ptCount val="1"/>
                        <c:pt idx="0">
                          <c:v>LTU</c:v>
                        </c:pt>
                      </c15:dlblFieldTableCache>
                    </c15:dlblFTEntry>
                  </c15:dlblFieldTable>
                  <c15:showDataLabelsRange val="0"/>
                </c:ext>
                <c:ext xmlns:c16="http://schemas.microsoft.com/office/drawing/2014/chart" xmlns:c="http://schemas.openxmlformats.org/drawingml/2006/chart" uri="{C3380CC4-5D6E-409C-BE32-E72D297353CC}">
                  <c16:uniqueId val="{00000013-1D84-4506-A546-4AB7049C3F0C}"/>
                </c:ext>
              </c:extLst>
            </c:dLbl>
            <c:dLbl>
              <c:idx val="2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{209942E9-7B54-4D9F-B804-531548858A5E}</c15:txfldGUID>
                      <c15:f>'data-correlations'!$B$23</c15:f>
                      <c15:dlblFieldTableCache>
                        <c:ptCount val="1"/>
                        <c:pt idx="0">
                          <c:v>LUX</c:v>
                        </c:pt>
                      </c15:dlblFieldTableCache>
                    </c15:dlblFTEntry>
                  </c15:dlblFieldTable>
                  <c15:showDataLabelsRange val="0"/>
                </c:ext>
                <c:ext xmlns:c16="http://schemas.microsoft.com/office/drawing/2014/chart" xmlns:c="http://schemas.openxmlformats.org/drawingml/2006/chart" uri="{C3380CC4-5D6E-409C-BE32-E72D297353CC}">
                  <c16:uniqueId val="{00000014-1D84-4506-A546-4AB7049C3F0C}"/>
                </c:ext>
              </c:extLst>
            </c:dLbl>
            <c:dLbl>
              <c:idx val="2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{D1E04622-84D2-403E-8C5B-B566A1A112CE}</c15:txfldGUID>
                      <c15:f>'data-correlations'!$B$24</c15:f>
                      <c15:dlblFieldTableCache>
                        <c:ptCount val="1"/>
                        <c:pt idx="0">
                          <c:v>MEX</c:v>
                        </c:pt>
                      </c15:dlblFieldTableCache>
                    </c15:dlblFTEntry>
                  </c15:dlblFieldTable>
                  <c15:showDataLabelsRange val="0"/>
                </c:ext>
                <c:ext xmlns:c16="http://schemas.microsoft.com/office/drawing/2014/chart" xmlns:c="http://schemas.openxmlformats.org/drawingml/2006/chart" uri="{C3380CC4-5D6E-409C-BE32-E72D297353CC}">
                  <c16:uniqueId val="{00000015-1D84-4506-A546-4AB7049C3F0C}"/>
                </c:ext>
              </c:extLst>
            </c:dLbl>
            <c:dLbl>
              <c:idx val="22"/>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{18D78D0C-B300-412B-B9E1-0679714C30C2}</c15:txfldGUID>
                      <c15:f>'data-correlations'!$B$25</c15:f>
                      <c15:dlblFieldTableCache>
                        <c:ptCount val="1"/>
                        <c:pt idx="0">
                          <c:v>NLD</c:v>
                        </c:pt>
                      </c15:dlblFieldTableCache>
                    </c15:dlblFTEntry>
                  </c15:dlblFieldTable>
                  <c15:showDataLabelsRange val="0"/>
                </c:ext>
                <c:ext xmlns:c16="http://schemas.microsoft.com/office/drawing/2014/chart" xmlns:c="http://schemas.openxmlformats.org/drawingml/2006/chart" uri="{C3380CC4-5D6E-409C-BE32-E72D297353CC}">
                  <c16:uniqueId val="{00000016-1D84-4506-A546-4AB7049C3F0C}"/>
                </c:ext>
              </c:extLst>
            </c:dLbl>
            <c:dLbl>
              <c:idx val="2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{5D961E4C-9ED1-4541-B1DC-44A9C65D67E6}</c15:txfldGUID>
                      <c15:f>'data-correlations'!$B$26</c15:f>
                      <c15:dlblFieldTableCache>
                        <c:ptCount val="1"/>
                        <c:pt idx="0">
                          <c:v>NZL</c:v>
                        </c:pt>
                      </c15:dlblFieldTableCache>
                    </c15:dlblFTEntry>
                  </c15:dlblFieldTable>
                  <c15:showDataLabelsRange val="0"/>
                </c:ext>
                <c:ext xmlns:c16="http://schemas.microsoft.com/office/drawing/2014/chart" xmlns:c="http://schemas.openxmlformats.org/drawingml/2006/chart" uri="{C3380CC4-5D6E-409C-BE32-E72D297353CC}">
                  <c16:uniqueId val="{00000017-1D84-4506-A546-4AB7049C3F0C}"/>
                </c:ext>
              </c:extLst>
            </c:dLbl>
            <c:dLbl>
              <c:idx val="24"/>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{FDA9B75A-EAAD-4406-ABB8-7409E7FD8528}</c15:txfldGUID>
                      <c15:f>'data-correlations'!$B$27</c15:f>
                      <c15:dlblFieldTableCache>
                        <c:ptCount val="1"/>
                        <c:pt idx="0">
                          <c:v>NOR</c:v>
                        </c:pt>
                      </c15:dlblFieldTableCache>
                    </c15:dlblFTEntry>
                  </c15:dlblFieldTable>
                  <c15:showDataLabelsRange val="0"/>
                </c:ext>
                <c:ext xmlns:c16="http://schemas.microsoft.com/office/drawing/2014/chart" xmlns:c="http://schemas.openxmlformats.org/drawingml/2006/chart" uri="{C3380CC4-5D6E-409C-BE32-E72D297353CC}">
                  <c16:uniqueId val="{00000018-1D84-4506-A546-4AB7049C3F0C}"/>
                </c:ext>
              </c:extLst>
            </c:dLbl>
            <c:dLbl>
              <c:idx val="2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{CAA7D666-74E0-448B-A4F5-FAD96A54D8A7}</c15:txfldGUID>
                      <c15:f>'data-correlations'!$B$28</c15:f>
                      <c15:dlblFieldTableCache>
                        <c:ptCount val="1"/>
                        <c:pt idx="0">
                          <c:v>POL</c:v>
                        </c:pt>
                      </c15:dlblFieldTableCache>
                    </c15:dlblFTEntry>
                  </c15:dlblFieldTable>
                  <c15:showDataLabelsRange val="0"/>
                </c:ext>
                <c:ext xmlns:c16="http://schemas.microsoft.com/office/drawing/2014/chart" xmlns:c="http://schemas.openxmlformats.org/drawingml/2006/chart" uri="{C3380CC4-5D6E-409C-BE32-E72D297353CC}">
                  <c16:uniqueId val="{00000019-1D84-4506-A546-4AB7049C3F0C}"/>
                </c:ext>
              </c:extLst>
            </c:dLbl>
            <c:dLbl>
              <c:idx val="26"/>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{A477D303-A7F1-45A3-8CD6-E57C0CAD35F9}</c15:txfldGUID>
                      <c15:f>'data-correlations'!$B$29</c15:f>
                      <c15:dlblFieldTableCache>
                        <c:ptCount val="1"/>
                        <c:pt idx="0">
                          <c:v>PRT</c:v>
                        </c:pt>
                      </c15:dlblFieldTableCache>
                    </c15:dlblFTEntry>
                  </c15:dlblFieldTable>
                  <c15:showDataLabelsRange val="0"/>
                </c:ext>
                <c:ext xmlns:c16="http://schemas.microsoft.com/office/drawing/2014/chart" xmlns:c="http://schemas.openxmlformats.org/drawingml/2006/chart" uri="{C3380CC4-5D6E-409C-BE32-E72D297353CC}">
                  <c16:uniqueId val="{0000001A-1D84-4506-A546-4AB7049C3F0C}"/>
                </c:ext>
              </c:extLst>
            </c:dLbl>
            <c:dLbl>
              <c:idx val="2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{A7290F5A-AA4E-44CF-82B6-07C3FB87EF3A}</c15:txfldGUID>
                      <c15:f>'data-correlations'!$B$30</c15:f>
                      <c15:dlblFieldTableCache>
                        <c:ptCount val="1"/>
                        <c:pt idx="0">
                          <c:v>SVK</c:v>
                        </c:pt>
                      </c15:dlblFieldTableCache>
                    </c15:dlblFTEntry>
                  </c15:dlblFieldTable>
                  <c15:showDataLabelsRange val="0"/>
                </c:ext>
                <c:ext xmlns:c16="http://schemas.microsoft.com/office/drawing/2014/chart" xmlns:c="http://schemas.openxmlformats.org/drawingml/2006/chart" uri="{C3380CC4-5D6E-409C-BE32-E72D297353CC}">
                  <c16:uniqueId val="{0000001B-1D84-4506-A546-4AB7049C3F0C}"/>
                </c:ext>
              </c:extLst>
            </c:dLbl>
            <c:dLbl>
              <c:idx val="2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{60521C3F-34B0-4AB0-9362-20CB6CD0D0E2}</c15:txfldGUID>
                      <c15:f>'data-correlations'!$B$31</c15:f>
                      <c15:dlblFieldTableCache>
                        <c:ptCount val="1"/>
                        <c:pt idx="0">
                          <c:v>SVN</c:v>
                        </c:pt>
                      </c15:dlblFieldTableCache>
                    </c15:dlblFTEntry>
                  </c15:dlblFieldTable>
                  <c15:showDataLabelsRange val="0"/>
                </c:ext>
                <c:ext xmlns:c16="http://schemas.microsoft.com/office/drawing/2014/chart" xmlns:c="http://schemas.openxmlformats.org/drawingml/2006/chart" uri="{C3380CC4-5D6E-409C-BE32-E72D297353CC}">
                  <c16:uniqueId val="{0000001C-1D84-4506-A546-4AB7049C3F0C}"/>
                </c:ext>
              </c:extLst>
            </c:dLbl>
            <c:dLbl>
              <c:idx val="29"/>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{BCF21548-CDBD-444E-A011-F3F66A089EAC}</c15:txfldGUID>
                      <c15:f>'data-correlations'!$B$32</c15:f>
                      <c15:dlblFieldTableCache>
                        <c:ptCount val="1"/>
                        <c:pt idx="0">
                          <c:v>ESP</c:v>
                        </c:pt>
                      </c15:dlblFieldTableCache>
                    </c15:dlblFTEntry>
                  </c15:dlblFieldTable>
                  <c15:showDataLabelsRange val="0"/>
                </c:ext>
                <c:ext xmlns:c16="http://schemas.microsoft.com/office/drawing/2014/chart" xmlns:c="http://schemas.openxmlformats.org/drawingml/2006/chart" uri="{C3380CC4-5D6E-409C-BE32-E72D297353CC}">
                  <c16:uniqueId val="{0000001D-1D84-4506-A546-4AB7049C3F0C}"/>
                </c:ext>
              </c:extLst>
            </c:dLbl>
            <c:dLbl>
              <c:idx val="3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{6F788E4C-52E4-4C97-98D4-0A61EF62FC63}</c15:txfldGUID>
                      <c15:f>'data-correlations'!$B$33</c15:f>
                      <c15:dlblFieldTableCache>
                        <c:ptCount val="1"/>
                        <c:pt idx="0">
                          <c:v>SWE</c:v>
                        </c:pt>
                      </c15:dlblFieldTableCache>
                    </c15:dlblFTEntry>
                  </c15:dlblFieldTable>
                  <c15:showDataLabelsRange val="0"/>
                </c:ext>
                <c:ext xmlns:c16="http://schemas.microsoft.com/office/drawing/2014/chart" xmlns:c="http://schemas.openxmlformats.org/drawingml/2006/chart" uri="{C3380CC4-5D6E-409C-BE32-E72D297353CC}">
                  <c16:uniqueId val="{0000001E-1D84-4506-A546-4AB7049C3F0C}"/>
                </c:ext>
              </c:extLst>
            </c:dLbl>
            <c:dLbl>
              <c:idx val="3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{F00FCB47-AAAF-492D-92FD-488D57643D79}</c15:txfldGUID>
                      <c15:f>'data-correlations'!$B$34</c15:f>
                      <c15:dlblFieldTableCache>
                        <c:ptCount val="1"/>
                        <c:pt idx="0">
                          <c:v>CHE</c:v>
                        </c:pt>
                      </c15:dlblFieldTableCache>
                    </c15:dlblFTEntry>
                  </c15:dlblFieldTable>
                  <c15:showDataLabelsRange val="0"/>
                </c:ext>
                <c:ext xmlns:c16="http://schemas.microsoft.com/office/drawing/2014/chart" xmlns:c="http://schemas.openxmlformats.org/drawingml/2006/chart" uri="{C3380CC4-5D6E-409C-BE32-E72D297353CC}">
                  <c16:uniqueId val="{0000001F-1D84-4506-A546-4AB7049C3F0C}"/>
                </c:ext>
              </c:extLst>
            </c:dLbl>
            <c:dLbl>
              <c:idx val="3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{5046A05A-DCA5-441D-B359-4D4020A212A3}</c15:txfldGUID>
                      <c15:f>'data-correlations'!$B$35</c15:f>
                      <c15:dlblFieldTableCache>
                        <c:ptCount val="1"/>
                        <c:pt idx="0">
                          <c:v>TUR</c:v>
                        </c:pt>
                      </c15:dlblFieldTableCache>
                    </c15:dlblFTEntry>
                  </c15:dlblFieldTable>
                  <c15:showDataLabelsRange val="0"/>
                </c:ext>
                <c:ext xmlns:c16="http://schemas.microsoft.com/office/drawing/2014/chart" xmlns:c="http://schemas.openxmlformats.org/drawingml/2006/chart" uri="{C3380CC4-5D6E-409C-BE32-E72D297353CC}">
                  <c16:uniqueId val="{00000020-1D84-4506-A546-4AB7049C3F0C}"/>
                </c:ext>
              </c:extLst>
            </c:dLbl>
            <c:dLbl>
              <c:idx val="3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{D0591C4A-34EB-4456-AC61-AF554B6682A4}</c15:txfldGUID>
                      <c15:f>'data-correlations'!$B$36</c15:f>
                      <c15:dlblFieldTableCache>
                        <c:ptCount val="1"/>
                        <c:pt idx="0">
                          <c:v>GBR</c:v>
                        </c:pt>
                      </c15:dlblFieldTableCache>
                    </c15:dlblFTEntry>
                  </c15:dlblFieldTable>
                  <c15:showDataLabelsRange val="0"/>
                </c:ext>
                <c:ext xmlns:c16="http://schemas.microsoft.com/office/drawing/2014/chart" xmlns:c="http://schemas.openxmlformats.org/drawingml/2006/chart" uri="{C3380CC4-5D6E-409C-BE32-E72D297353CC}">
                  <c16:uniqueId val="{00000021-1D84-4506-A546-4AB7049C3F0C}"/>
                </c:ext>
              </c:extLst>
            </c:dLbl>
            <c:dLbl>
              <c:idx val="3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{3E54E75B-9C14-490C-A418-976B3E643613}</c15:txfldGUID>
                      <c15:f>'data-correlations'!$B$37</c15:f>
                      <c15:dlblFieldTableCache>
                        <c:ptCount val="1"/>
                        <c:pt idx="0">
                          <c:v>USA</c:v>
                        </c:pt>
                      </c15:dlblFieldTableCache>
                    </c15:dlblFTEntry>
                  </c15:dlblFieldTable>
                  <c15:showDataLabelsRange val="0"/>
                </c:ext>
                <c:ext xmlns:c16="http://schemas.microsoft.com/office/drawing/2014/chart" xmlns:c="http://schemas.openxmlformats.org/drawingml/2006/chart" uri="{C3380CC4-5D6E-409C-BE32-E72D297353CC}">
                  <c16:uniqueId val="{00000022-1D84-4506-A546-4AB7049C3F0C}"/>
                </c:ext>
              </c:extLst>
            </c:dLbl>
            <c:dLbl>
              <c:idx val="35"/>
              <c:layout/>
              <c:dLblPos val="t"/>
              <c:spPr>
                <a:noFill/>
                <a:ln>
                  <a:noFill/>
                </a:ln>
                <a:effectLst/>
              </c:spPr>
              <c:txPr>
                <a:bodyPr rot="0" spcFirstLastPara="1" vertOverflow="ellipsis" vert="horz" wrap="square" lIns="38100" tIns="19050" rIns="38100" bIns="19050" rtlCol="0" anchor="ctr" anchorCtr="1">
                  <a:spAutoFit/>
                </a:bodyPr>
                <a:lstStyle/>
                <a:p>
                  <a:pPr lvl="0">
                    <a:defRPr sz="900" b="1"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{7E594105-3E4A-4DE0-809F-9EB401B9CA6D}</c15:txfldGUID>
                      <c15:f>'data-correlations'!$B$38</c15:f>
                      <c15:dlblFieldTableCache>
                        <c:ptCount val="1"/>
                        <c:pt idx="0">
                          <c:v>OECD</c:v>
                        </c:pt>
                      </c15:dlblFieldTableCache>
                    </c15:dlblFTEntry>
                  </c15:dlblFieldTable>
                  <c15:showDataLabelsRange val="0"/>
                </c:ext>
                <c:ext xmlns:c16="http://schemas.microsoft.com/office/drawing/2014/chart" xmlns:c="http://schemas.openxmlformats.org/drawingml/2006/chart" uri="{C3380CC4-5D6E-409C-BE32-E72D297353CC}">
                  <c16:uniqueId val="{00000023-1D84-4506-A546-4AB7049C3F0C}"/>
                </c:ext>
              </c:extLst>
            </c:dLbl>
            <c:extLst>
              <c:ext xmlns:c15="http://schemas.microsoft.com/office/drawing/2012/chart" xmlns:c="http://schemas.openxmlformats.org/drawingml/2006/chart" uri="{CE6537A1-D6FC-4f65-9D91-7224C49458BB}">
                <c15:showLeaderLines val="1"/>
                <c15:leaderLines>
                  <c:spPr>
                    <a:ln xmlns:a="http://schemas.openxmlformats.org/drawingml/2006/main" w="9525" cap="flat" cmpd="sng" algn="ctr">
                      <a:solidFill>
                        <a:schemeClr val="tx1">
                          <a:lumMod val="35000"/>
                          <a:lumOff val="65000"/>
                        </a:schemeClr>
                      </a:solidFill>
                      <a:round/>
                    </a:ln>
                    <a:effectLst xmlns:a="http://schemas.openxmlformats.org/drawingml/2006/main"/>
                  </c:spPr>
                </c15:leaderLines>
              </c:ext>
            </c:extLst>
          </c:dLbls>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'data-correlations'!$X$3:$X$38</c:f>
              <c:numCache>
                <c:formatCode>0.0</c:formatCode>
                <c:ptCount val="36"/>
                <c:pt idx="0">
                  <c:v>49</c:v>
                </c:pt>
                <c:pt idx="3">
                  <c:v>44</c:v>
                </c:pt>
                <c:pt idx="4">
                  <c:v>43</c:v>
                </c:pt>
                <c:pt idx="9">
                  <c:v>36</c:v>
                </c:pt>
                <c:pt idx="13">
                  <c:v>49</c:v>
                </c:pt>
                <c:pt idx="14">
                  <c:v>43</c:v>
                </c:pt>
                <c:pt idx="15">
                  <c:v>39</c:v>
                </c:pt>
                <c:pt idx="16">
                  <c:v>45</c:v>
                </c:pt>
                <c:pt idx="21">
                  <c:v>43</c:v>
                </c:pt>
                <c:pt idx="22">
                  <c:v>56</c:v>
                </c:pt>
                <c:pt idx="23">
                  <c:v>52</c:v>
                </c:pt>
                <c:pt idx="25">
                  <c:v>31</c:v>
                </c:pt>
                <c:pt idx="26">
                  <c:v>48</c:v>
                </c:pt>
                <c:pt idx="29">
                  <c:v>60</c:v>
                </c:pt>
                <c:pt idx="32">
                  <c:v>22</c:v>
                </c:pt>
                <c:pt idx="33">
                  <c:v>45</c:v>
                </c:pt>
                <c:pt idx="34">
                  <c:v>43</c:v>
                </c:pt>
                <c:pt idx="35">
                  <c:v>44</c:v>
                </c:pt>
              </c:numCache>
            </c:numRef>
          </c:yVal>
          <c:smooth val="0"/>
          <c:trendline>
            <c:spPr>
              <a:ln w="19050" cap="rnd">
                <a:solidFill>
                  <a:schemeClr val="accent1"/>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extLst>
            <c:ext xmlns:c16="http://schemas.microsoft.com/office/drawing/2014/chart" xmlns:c="http://schemas.openxmlformats.org/drawingml/2006/chart" uri="{C3380CC4-5D6E-409C-BE32-E72D297353CC}">
              <c16:uniqueId val="{00000024-1D84-4506-A546-4AB7049C3F0C}"/>
            </c:ext>
          </c:extLst>
        </c:ser>
        <c:axId val="727627496"/>
        <c:axId val="727626184"/>
      </c:scatterChart>
      <c:valAx>
        <c:axId val="727627496"/>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solidFill>
                      <a:srgbClr val="595959"/>
                    </a:solidFill>
                    <a:latin typeface="Arial Narrow" panose="020B0606020202030204" pitchFamily="34"/>
                  </a:rPr>
                  <a:t>Legal LGBTI</a:t>
                </a:r>
                <a:r>
                  <a:rPr lang="en-US" sz="900" b="0">
                    <a:solidFill>
                      <a:srgbClr val="595959"/>
                    </a:solidFill>
                    <a:latin typeface="Arial Narrow" panose="020B0606020202030204" pitchFamily="34"/>
                  </a:rPr>
                  <a:t> inclusivity</a:t>
                </a:r>
                <a:endParaRPr lang="en-US" sz="900" b="0">
                  <a:solidFill>
                    <a:srgbClr val="595959"/>
                  </a:solidFill>
                  <a:latin typeface="Arial Narrow" panose="020B0606020202030204" pitchFamily="34"/>
                </a:endParaRPr>
              </a:p>
            </c:rich>
          </c:tx>
          <c:layout>
            <c:manualLayout>
              <c:xMode val="edge"/>
              <c:yMode val="edge"/>
              <c:x val="0.74423239232523"/>
              <c:y val="0.955250809059617"/>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General"/>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6184"/>
        <c:crosses val="autoZero"/>
        <c:crossBetween val="midCat"/>
      </c:valAx>
      <c:valAx>
        <c:axId val="727626184"/>
        <c:scaling>
          <c:orientation val="minMax"/>
          <c:max val="60"/>
          <c:min val="20"/>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t>Acceptance of transgender people</a:t>
                </a:r>
              </a:p>
            </c:rich>
          </c:tx>
          <c:layout>
            <c:manualLayout>
              <c:xMode val="edge"/>
              <c:yMode val="edge"/>
              <c:x/>
              <c:y/>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7496"/>
        <c:crosses val="autoZero"/>
        <c:crossBetween val="midCat"/>
        <c:majorUnit val="10"/>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rot="0" vertOverflow="overflow" vert="horz" rtlCol="0" anchor="t"/>
    <a:lstStyle/>
    <a:p>
      <a:pPr lvl="0">
        <a:defRPr b="0"/>
      </a:pPr>
      <a:endParaRPr lang="en-US" b="0"/>
    </a:p>
  </c:txPr>
  <c:printSettings>
    <c:headerFooter/>
    <c:pageMargins l="0.7" r="0.7" t="0.75" b="0.75" header="0.3" footer="0.3"/>
    <c:pageSetup paperSize="1" firstPageNumber="1" orientation="default" blackAndWhite="0" draft="0" useFirstPageNumber="0" horizontalDpi="600" verticalDpi="600" copies="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c:chart>
    <c:autoTitleDeleted val="1"/>
    <c:plotArea>
      <c:layout>
        <c:manualLayout>
          <c:xMode val="edge"/>
          <c:yMode val="edge"/>
          <c:x/>
          <c:y/>
          <c:w val="0.989069275489202"/>
          <c:h val="0.881231827389632"/>
        </c:manualLayout>
      </c:layout>
      <c:scatterChart>
        <c:scatterStyle val="lineMarker"/>
        <c:varyColors val="0"/>
        <c:dLbls>
          <c:showLegendKey val="0"/>
          <c:showVal val="0"/>
          <c:showCatName val="0"/>
          <c:showSerName val="0"/>
          <c:showPercent val="0"/>
          <c:showBubbleSize val="0"/>
        </c:dLbls>
        <c:ser>
          <c:idx val="0"/>
          <c:order val="0"/>
          <c:tx>
            <c:strRef>
              <c:f>'data-correlations'!$Y$2</c:f>
              <c:strCache>
                <c:ptCount val="1"/>
                <c:pt idx="0">
                  <c:v>Acceptance of intersex people</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mn-lt"/>
                    <a:ea typeface="+mn-ea"/>
                    <a:cs typeface="+mn-cs"/>
                  </a:defRPr>
                </a:pPr>
                <a:endParaRPr lang="en-US" b="0"/>
              </a:p>
            </c:txPr>
            <c:showLegendKey val="0"/>
            <c:showVal val="1"/>
            <c:showCatName val="0"/>
            <c:showSerName val="0"/>
            <c:showPercent val="0"/>
            <c:showBubbleSize val="0"/>
            <c:showLeaderLines val="0"/>
            <c:dLbl>
              <c:idx val="0"/>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{C6DA4DCF-8B2A-420D-8CB8-FCD7EE376CC2}</c15:txfldGUID>
                      <c15:f>'data-correlations'!$B$3</c15:f>
                      <c15:dlblFieldTableCache>
                        <c:ptCount val="1"/>
                        <c:pt idx="0">
                          <c:v>AUS</c:v>
                        </c:pt>
                      </c15:dlblFieldTableCache>
                    </c15:dlblFTEntry>
                  </c15:dlblFieldTable>
                  <c15:showDataLabelsRange val="0"/>
                </c:ext>
                <c:ext xmlns:c16="http://schemas.microsoft.com/office/drawing/2014/chart" xmlns:c="http://schemas.openxmlformats.org/drawingml/2006/chart" uri="{C3380CC4-5D6E-409C-BE32-E72D297353CC}">
                  <c16:uniqueId val="{00000000-626A-4C9D-AE78-B6ADCD8F0395}"/>
                </c:ext>
              </c:extLst>
            </c:dLbl>
            <c:dLbl>
              <c:idx val="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{907EDA3D-0145-46F5-B997-8F17F608300E}</c15:txfldGUID>
                      <c15:f>'data-correlations'!$B$4</c15:f>
                      <c15:dlblFieldTableCache>
                        <c:ptCount val="1"/>
                        <c:pt idx="0">
                          <c:v>AUT</c:v>
                        </c:pt>
                      </c15:dlblFieldTableCache>
                    </c15:dlblFTEntry>
                  </c15:dlblFieldTable>
                  <c15:showDataLabelsRange val="0"/>
                </c:ext>
                <c:ext xmlns:c16="http://schemas.microsoft.com/office/drawing/2014/chart" xmlns:c="http://schemas.openxmlformats.org/drawingml/2006/chart" uri="{C3380CC4-5D6E-409C-BE32-E72D297353CC}">
                  <c16:uniqueId val="{00000001-626A-4C9D-AE78-B6ADCD8F0395}"/>
                </c:ext>
              </c:extLst>
            </c:dLbl>
            <c:dLbl>
              <c:idx val="2"/>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{BF45572D-FD3F-4FBC-9B83-1D946E728993}</c15:txfldGUID>
                      <c15:f>'data-correlations'!$B$5</c15:f>
                      <c15:dlblFieldTableCache>
                        <c:ptCount val="1"/>
                        <c:pt idx="0">
                          <c:v>BEL</c:v>
                        </c:pt>
                      </c15:dlblFieldTableCache>
                    </c15:dlblFTEntry>
                  </c15:dlblFieldTable>
                  <c15:showDataLabelsRange val="0"/>
                </c:ext>
                <c:ext xmlns:c16="http://schemas.microsoft.com/office/drawing/2014/chart" xmlns:c="http://schemas.openxmlformats.org/drawingml/2006/chart" uri="{C3380CC4-5D6E-409C-BE32-E72D297353CC}">
                  <c16:uniqueId val="{00000002-626A-4C9D-AE78-B6ADCD8F0395}"/>
                </c:ext>
              </c:extLst>
            </c:dLbl>
            <c:dLbl>
              <c:idx val="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{B90BC344-6918-4E97-BBCE-9DED921ED034}</c15:txfldGUID>
                      <c15:f>'data-correlations'!$B$6</c15:f>
                      <c15:dlblFieldTableCache>
                        <c:ptCount val="1"/>
                        <c:pt idx="0">
                          <c:v>CAN</c:v>
                        </c:pt>
                      </c15:dlblFieldTableCache>
                    </c15:dlblFTEntry>
                  </c15:dlblFieldTable>
                  <c15:showDataLabelsRange val="0"/>
                </c:ext>
                <c:ext xmlns:c16="http://schemas.microsoft.com/office/drawing/2014/chart" xmlns:c="http://schemas.openxmlformats.org/drawingml/2006/chart" uri="{C3380CC4-5D6E-409C-BE32-E72D297353CC}">
                  <c16:uniqueId val="{00000003-626A-4C9D-AE78-B6ADCD8F0395}"/>
                </c:ext>
              </c:extLst>
            </c:dLbl>
            <c:dLbl>
              <c:idx val="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{9D21950B-703C-4AA7-911A-9B84FF8AAB6C}</c15:txfldGUID>
                      <c15:f>'data-correlations'!$B$7</c15:f>
                      <c15:dlblFieldTableCache>
                        <c:ptCount val="1"/>
                        <c:pt idx="0">
                          <c:v>CHL</c:v>
                        </c:pt>
                      </c15:dlblFieldTableCache>
                    </c15:dlblFTEntry>
                  </c15:dlblFieldTable>
                  <c15:showDataLabelsRange val="0"/>
                </c:ext>
                <c:ext xmlns:c16="http://schemas.microsoft.com/office/drawing/2014/chart" xmlns:c="http://schemas.openxmlformats.org/drawingml/2006/chart" uri="{C3380CC4-5D6E-409C-BE32-E72D297353CC}">
                  <c16:uniqueId val="{00000004-626A-4C9D-AE78-B6ADCD8F0395}"/>
                </c:ext>
              </c:extLst>
            </c:dLbl>
            <c:dLbl>
              <c:idx val="5"/>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{BA0E6F03-B0C5-4D75-9B54-3F55CFF3A23A}</c15:txfldGUID>
                      <c15:f>'data-correlations'!$B$8</c15:f>
                      <c15:dlblFieldTableCache>
                        <c:ptCount val="1"/>
                        <c:pt idx="0">
                          <c:v>CZE</c:v>
                        </c:pt>
                      </c15:dlblFieldTableCache>
                    </c15:dlblFTEntry>
                  </c15:dlblFieldTable>
                  <c15:showDataLabelsRange val="0"/>
                </c:ext>
                <c:ext xmlns:c16="http://schemas.microsoft.com/office/drawing/2014/chart" xmlns:c="http://schemas.openxmlformats.org/drawingml/2006/chart" uri="{C3380CC4-5D6E-409C-BE32-E72D297353CC}">
                  <c16:uniqueId val="{00000005-626A-4C9D-AE78-B6ADCD8F0395}"/>
                </c:ext>
              </c:extLst>
            </c:dLbl>
            <c:dLbl>
              <c:idx val="6"/>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{6245DDC7-281B-40AB-A576-A598EBD179ED}</c15:txfldGUID>
                      <c15:f>'data-correlations'!$B$9</c15:f>
                      <c15:dlblFieldTableCache>
                        <c:ptCount val="1"/>
                        <c:pt idx="0">
                          <c:v>DNK</c:v>
                        </c:pt>
                      </c15:dlblFieldTableCache>
                    </c15:dlblFTEntry>
                  </c15:dlblFieldTable>
                  <c15:showDataLabelsRange val="0"/>
                </c:ext>
                <c:ext xmlns:c16="http://schemas.microsoft.com/office/drawing/2014/chart" xmlns:c="http://schemas.openxmlformats.org/drawingml/2006/chart" uri="{C3380CC4-5D6E-409C-BE32-E72D297353CC}">
                  <c16:uniqueId val="{00000006-626A-4C9D-AE78-B6ADCD8F0395}"/>
                </c:ext>
              </c:extLst>
            </c:dLbl>
            <c:dLbl>
              <c:idx val="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{D579A28B-951E-4521-BBA7-FF524EC7A905}</c15:txfldGUID>
                      <c15:f>'data-correlations'!$B$10</c15:f>
                      <c15:dlblFieldTableCache>
                        <c:ptCount val="1"/>
                        <c:pt idx="0">
                          <c:v>EST</c:v>
                        </c:pt>
                      </c15:dlblFieldTableCache>
                    </c15:dlblFTEntry>
                  </c15:dlblFieldTable>
                  <c15:showDataLabelsRange val="0"/>
                </c:ext>
                <c:ext xmlns:c16="http://schemas.microsoft.com/office/drawing/2014/chart" xmlns:c="http://schemas.openxmlformats.org/drawingml/2006/chart" uri="{C3380CC4-5D6E-409C-BE32-E72D297353CC}">
                  <c16:uniqueId val="{00000007-626A-4C9D-AE78-B6ADCD8F0395}"/>
                </c:ext>
              </c:extLst>
            </c:dLbl>
            <c:dLbl>
              <c:idx val="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{1CFC1C8B-AEB9-49A7-9B2E-450A12D0A989}</c15:txfldGUID>
                      <c15:f>'data-correlations'!$B$11</c15:f>
                      <c15:dlblFieldTableCache>
                        <c:ptCount val="1"/>
                        <c:pt idx="0">
                          <c:v>FIN</c:v>
                        </c:pt>
                      </c15:dlblFieldTableCache>
                    </c15:dlblFTEntry>
                  </c15:dlblFieldTable>
                  <c15:showDataLabelsRange val="0"/>
                </c:ext>
                <c:ext xmlns:c16="http://schemas.microsoft.com/office/drawing/2014/chart" xmlns:c="http://schemas.openxmlformats.org/drawingml/2006/chart" uri="{C3380CC4-5D6E-409C-BE32-E72D297353CC}">
                  <c16:uniqueId val="{00000008-626A-4C9D-AE78-B6ADCD8F0395}"/>
                </c:ext>
              </c:extLst>
            </c:dLbl>
            <c:dLbl>
              <c:idx val="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{76DE4A75-F346-41C6-84AE-36D45CFA5D4C}</c15:txfldGUID>
                      <c15:f>'data-correlations'!$B$12</c15:f>
                      <c15:dlblFieldTableCache>
                        <c:ptCount val="1"/>
                        <c:pt idx="0">
                          <c:v>FRA</c:v>
                        </c:pt>
                      </c15:dlblFieldTableCache>
                    </c15:dlblFTEntry>
                  </c15:dlblFieldTable>
                  <c15:showDataLabelsRange val="0"/>
                </c:ext>
                <c:ext xmlns:c16="http://schemas.microsoft.com/office/drawing/2014/chart" xmlns:c="http://schemas.openxmlformats.org/drawingml/2006/chart" uri="{C3380CC4-5D6E-409C-BE32-E72D297353CC}">
                  <c16:uniqueId val="{00000009-626A-4C9D-AE78-B6ADCD8F0395}"/>
                </c:ext>
              </c:extLst>
            </c:dLbl>
            <c:dLbl>
              <c:idx val="1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{6AA86B57-DD54-47F5-B830-6680ED953361}</c15:txfldGUID>
                      <c15:f>'data-correlations'!$B$13</c15:f>
                      <c15:dlblFieldTableCache>
                        <c:ptCount val="1"/>
                        <c:pt idx="0">
                          <c:v>DEU</c:v>
                        </c:pt>
                      </c15:dlblFieldTableCache>
                    </c15:dlblFTEntry>
                  </c15:dlblFieldTable>
                  <c15:showDataLabelsRange val="0"/>
                </c:ext>
                <c:ext xmlns:c16="http://schemas.microsoft.com/office/drawing/2014/chart" xmlns:c="http://schemas.openxmlformats.org/drawingml/2006/chart" uri="{C3380CC4-5D6E-409C-BE32-E72D297353CC}">
                  <c16:uniqueId val="{0000000A-626A-4C9D-AE78-B6ADCD8F0395}"/>
                </c:ext>
              </c:extLst>
            </c:dLbl>
            <c:dLbl>
              <c:idx val="1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{87CBBC81-9C94-4AFB-91A7-9E852C3FFC5E}</c15:txfldGUID>
                      <c15:f>'data-correlations'!$B$14</c15:f>
                      <c15:dlblFieldTableCache>
                        <c:ptCount val="1"/>
                        <c:pt idx="0">
                          <c:v>GRC</c:v>
                        </c:pt>
                      </c15:dlblFieldTableCache>
                    </c15:dlblFTEntry>
                  </c15:dlblFieldTable>
                  <c15:showDataLabelsRange val="0"/>
                </c:ext>
                <c:ext xmlns:c16="http://schemas.microsoft.com/office/drawing/2014/chart" xmlns:c="http://schemas.openxmlformats.org/drawingml/2006/chart" uri="{C3380CC4-5D6E-409C-BE32-E72D297353CC}">
                  <c16:uniqueId val="{0000000B-626A-4C9D-AE78-B6ADCD8F0395}"/>
                </c:ext>
              </c:extLst>
            </c:dLbl>
            <c:dLbl>
              <c:idx val="12"/>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{AE688AC2-DF22-476C-B183-C7D84F8CA836}</c15:txfldGUID>
                      <c15:f>'data-correlations'!$B$15</c15:f>
                      <c15:dlblFieldTableCache>
                        <c:ptCount val="1"/>
                        <c:pt idx="0">
                          <c:v>ISL</c:v>
                        </c:pt>
                      </c15:dlblFieldTableCache>
                    </c15:dlblFTEntry>
                  </c15:dlblFieldTable>
                  <c15:showDataLabelsRange val="0"/>
                </c:ext>
                <c:ext xmlns:c16="http://schemas.microsoft.com/office/drawing/2014/chart" xmlns:c="http://schemas.openxmlformats.org/drawingml/2006/chart" uri="{C3380CC4-5D6E-409C-BE32-E72D297353CC}">
                  <c16:uniqueId val="{0000000C-626A-4C9D-AE78-B6ADCD8F0395}"/>
                </c:ext>
              </c:extLst>
            </c:dLbl>
            <c:dLbl>
              <c:idx val="1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{BD01A139-B84B-4608-AED5-1EE9DB693C37}</c15:txfldGUID>
                      <c15:f>'data-correlations'!$B$16</c15:f>
                      <c15:dlblFieldTableCache>
                        <c:ptCount val="1"/>
                        <c:pt idx="0">
                          <c:v>IRL</c:v>
                        </c:pt>
                      </c15:dlblFieldTableCache>
                    </c15:dlblFTEntry>
                  </c15:dlblFieldTable>
                  <c15:showDataLabelsRange val="0"/>
                </c:ext>
                <c:ext xmlns:c16="http://schemas.microsoft.com/office/drawing/2014/chart" xmlns:c="http://schemas.openxmlformats.org/drawingml/2006/chart" uri="{C3380CC4-5D6E-409C-BE32-E72D297353CC}">
                  <c16:uniqueId val="{0000000D-626A-4C9D-AE78-B6ADCD8F0395}"/>
                </c:ext>
              </c:extLst>
            </c:dLbl>
            <c:dLbl>
              <c:idx val="1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{11C51062-D2BE-4103-B680-11FC430AEC79}</c15:txfldGUID>
                      <c15:f>'data-correlations'!$B$17</c15:f>
                      <c15:dlblFieldTableCache>
                        <c:ptCount val="1"/>
                        <c:pt idx="0">
                          <c:v>ISR</c:v>
                        </c:pt>
                      </c15:dlblFieldTableCache>
                    </c15:dlblFTEntry>
                  </c15:dlblFieldTable>
                  <c15:showDataLabelsRange val="0"/>
                </c:ext>
                <c:ext xmlns:c16="http://schemas.microsoft.com/office/drawing/2014/chart" xmlns:c="http://schemas.openxmlformats.org/drawingml/2006/chart" uri="{C3380CC4-5D6E-409C-BE32-E72D297353CC}">
                  <c16:uniqueId val="{0000000E-626A-4C9D-AE78-B6ADCD8F0395}"/>
                </c:ext>
              </c:extLst>
            </c:dLbl>
            <c:dLbl>
              <c:idx val="1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{500595E8-F7ED-47C7-9807-5BF06EC7F759}</c15:txfldGUID>
                      <c15:f>'data-correlations'!$B$18</c15:f>
                      <c15:dlblFieldTableCache>
                        <c:ptCount val="1"/>
                        <c:pt idx="0">
                          <c:v>ITA</c:v>
                        </c:pt>
                      </c15:dlblFieldTableCache>
                    </c15:dlblFTEntry>
                  </c15:dlblFieldTable>
                  <c15:showDataLabelsRange val="0"/>
                </c:ext>
                <c:ext xmlns:c16="http://schemas.microsoft.com/office/drawing/2014/chart" xmlns:c="http://schemas.openxmlformats.org/drawingml/2006/chart" uri="{C3380CC4-5D6E-409C-BE32-E72D297353CC}">
                  <c16:uniqueId val="{0000000F-626A-4C9D-AE78-B6ADCD8F0395}"/>
                </c:ext>
              </c:extLst>
            </c:dLbl>
            <c:dLbl>
              <c:idx val="16"/>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{CC7405FD-11F1-4C23-9C13-ED0919AF31D8}</c15:txfldGUID>
                      <c15:f>'data-correlations'!$B$19</c15:f>
                      <c15:dlblFieldTableCache>
                        <c:ptCount val="1"/>
                        <c:pt idx="0">
                          <c:v>JPN</c:v>
                        </c:pt>
                      </c15:dlblFieldTableCache>
                    </c15:dlblFTEntry>
                  </c15:dlblFieldTable>
                  <c15:showDataLabelsRange val="0"/>
                </c:ext>
                <c:ext xmlns:c16="http://schemas.microsoft.com/office/drawing/2014/chart" xmlns:c="http://schemas.openxmlformats.org/drawingml/2006/chart" uri="{C3380CC4-5D6E-409C-BE32-E72D297353CC}">
                  <c16:uniqueId val="{00000010-626A-4C9D-AE78-B6ADCD8F0395}"/>
                </c:ext>
              </c:extLst>
            </c:dLbl>
            <c:dLbl>
              <c:idx val="1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{8A4AAD5A-A39C-42D8-A70C-6476402C29A5}</c15:txfldGUID>
                      <c15:f>'data-correlations'!$B$20</c15:f>
                      <c15:dlblFieldTableCache>
                        <c:ptCount val="1"/>
                        <c:pt idx="0">
                          <c:v>KOR</c:v>
                        </c:pt>
                      </c15:dlblFieldTableCache>
                    </c15:dlblFTEntry>
                  </c15:dlblFieldTable>
                  <c15:showDataLabelsRange val="0"/>
                </c:ext>
                <c:ext xmlns:c16="http://schemas.microsoft.com/office/drawing/2014/chart" xmlns:c="http://schemas.openxmlformats.org/drawingml/2006/chart" uri="{C3380CC4-5D6E-409C-BE32-E72D297353CC}">
                  <c16:uniqueId val="{00000011-626A-4C9D-AE78-B6ADCD8F0395}"/>
                </c:ext>
              </c:extLst>
            </c:dLbl>
            <c:dLbl>
              <c:idx val="1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{97F617B3-E711-4261-B168-92DF5496CF76}</c15:txfldGUID>
                      <c15:f>'data-correlations'!$B$21</c15:f>
                      <c15:dlblFieldTableCache>
                        <c:ptCount val="1"/>
                        <c:pt idx="0">
                          <c:v>LVA</c:v>
                        </c:pt>
                      </c15:dlblFieldTableCache>
                    </c15:dlblFTEntry>
                  </c15:dlblFieldTable>
                  <c15:showDataLabelsRange val="0"/>
                </c:ext>
                <c:ext xmlns:c16="http://schemas.microsoft.com/office/drawing/2014/chart" xmlns:c="http://schemas.openxmlformats.org/drawingml/2006/chart" uri="{C3380CC4-5D6E-409C-BE32-E72D297353CC}">
                  <c16:uniqueId val="{00000012-626A-4C9D-AE78-B6ADCD8F0395}"/>
                </c:ext>
              </c:extLst>
            </c:dLbl>
            <c:dLbl>
              <c:idx val="19"/>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{5011A6E8-9FC8-4535-87F9-06068BEAE544}</c15:txfldGUID>
                      <c15:f>'data-correlations'!$B$22</c15:f>
                      <c15:dlblFieldTableCache>
                        <c:ptCount val="1"/>
                        <c:pt idx="0">
                          <c:v>LTU</c:v>
                        </c:pt>
                      </c15:dlblFieldTableCache>
                    </c15:dlblFTEntry>
                  </c15:dlblFieldTable>
                  <c15:showDataLabelsRange val="0"/>
                </c:ext>
                <c:ext xmlns:c16="http://schemas.microsoft.com/office/drawing/2014/chart" xmlns:c="http://schemas.openxmlformats.org/drawingml/2006/chart" uri="{C3380CC4-5D6E-409C-BE32-E72D297353CC}">
                  <c16:uniqueId val="{00000013-626A-4C9D-AE78-B6ADCD8F0395}"/>
                </c:ext>
              </c:extLst>
            </c:dLbl>
            <c:dLbl>
              <c:idx val="2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{96E8D059-10EA-482F-9446-5743E5A375EE}</c15:txfldGUID>
                      <c15:f>'data-correlations'!$B$23</c15:f>
                      <c15:dlblFieldTableCache>
                        <c:ptCount val="1"/>
                        <c:pt idx="0">
                          <c:v>LUX</c:v>
                        </c:pt>
                      </c15:dlblFieldTableCache>
                    </c15:dlblFTEntry>
                  </c15:dlblFieldTable>
                  <c15:showDataLabelsRange val="0"/>
                </c:ext>
                <c:ext xmlns:c16="http://schemas.microsoft.com/office/drawing/2014/chart" xmlns:c="http://schemas.openxmlformats.org/drawingml/2006/chart" uri="{C3380CC4-5D6E-409C-BE32-E72D297353CC}">
                  <c16:uniqueId val="{00000014-626A-4C9D-AE78-B6ADCD8F0395}"/>
                </c:ext>
              </c:extLst>
            </c:dLbl>
            <c:dLbl>
              <c:idx val="2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{C1C1DFC1-6BE9-43B3-A73A-5FC668362A75}</c15:txfldGUID>
                      <c15:f>'data-correlations'!$B$24</c15:f>
                      <c15:dlblFieldTableCache>
                        <c:ptCount val="1"/>
                        <c:pt idx="0">
                          <c:v>MEX</c:v>
                        </c:pt>
                      </c15:dlblFieldTableCache>
                    </c15:dlblFTEntry>
                  </c15:dlblFieldTable>
                  <c15:showDataLabelsRange val="0"/>
                </c:ext>
                <c:ext xmlns:c16="http://schemas.microsoft.com/office/drawing/2014/chart" xmlns:c="http://schemas.openxmlformats.org/drawingml/2006/chart" uri="{C3380CC4-5D6E-409C-BE32-E72D297353CC}">
                  <c16:uniqueId val="{00000015-626A-4C9D-AE78-B6ADCD8F0395}"/>
                </c:ext>
              </c:extLst>
            </c:dLbl>
            <c:dLbl>
              <c:idx val="2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{2964136A-CBB2-4C75-944C-2B23FC375296}</c15:txfldGUID>
                      <c15:f>'data-correlations'!$B$25</c15:f>
                      <c15:dlblFieldTableCache>
                        <c:ptCount val="1"/>
                        <c:pt idx="0">
                          <c:v>NLD</c:v>
                        </c:pt>
                      </c15:dlblFieldTableCache>
                    </c15:dlblFTEntry>
                  </c15:dlblFieldTable>
                  <c15:showDataLabelsRange val="0"/>
                </c:ext>
                <c:ext xmlns:c16="http://schemas.microsoft.com/office/drawing/2014/chart" xmlns:c="http://schemas.openxmlformats.org/drawingml/2006/chart" uri="{C3380CC4-5D6E-409C-BE32-E72D297353CC}">
                  <c16:uniqueId val="{00000016-626A-4C9D-AE78-B6ADCD8F0395}"/>
                </c:ext>
              </c:extLst>
            </c:dLbl>
            <c:dLbl>
              <c:idx val="2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{8783A7F4-7AC2-4F95-86C7-A4DE6027441A}</c15:txfldGUID>
                      <c15:f>'data-correlations'!$B$26</c15:f>
                      <c15:dlblFieldTableCache>
                        <c:ptCount val="1"/>
                        <c:pt idx="0">
                          <c:v>NZL</c:v>
                        </c:pt>
                      </c15:dlblFieldTableCache>
                    </c15:dlblFTEntry>
                  </c15:dlblFieldTable>
                  <c15:showDataLabelsRange val="0"/>
                </c:ext>
                <c:ext xmlns:c16="http://schemas.microsoft.com/office/drawing/2014/chart" xmlns:c="http://schemas.openxmlformats.org/drawingml/2006/chart" uri="{C3380CC4-5D6E-409C-BE32-E72D297353CC}">
                  <c16:uniqueId val="{00000017-626A-4C9D-AE78-B6ADCD8F0395}"/>
                </c:ext>
              </c:extLst>
            </c:dLbl>
            <c:dLbl>
              <c:idx val="24"/>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{6DD133F1-D189-425B-9489-EF61F7AA3233}</c15:txfldGUID>
                      <c15:f>'data-correlations'!$B$27</c15:f>
                      <c15:dlblFieldTableCache>
                        <c:ptCount val="1"/>
                        <c:pt idx="0">
                          <c:v>NOR</c:v>
                        </c:pt>
                      </c15:dlblFieldTableCache>
                    </c15:dlblFTEntry>
                  </c15:dlblFieldTable>
                  <c15:showDataLabelsRange val="0"/>
                </c:ext>
                <c:ext xmlns:c16="http://schemas.microsoft.com/office/drawing/2014/chart" xmlns:c="http://schemas.openxmlformats.org/drawingml/2006/chart" uri="{C3380CC4-5D6E-409C-BE32-E72D297353CC}">
                  <c16:uniqueId val="{00000018-626A-4C9D-AE78-B6ADCD8F0395}"/>
                </c:ext>
              </c:extLst>
            </c:dLbl>
            <c:dLbl>
              <c:idx val="2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{6D25742D-6088-4618-9055-73AD180754AD}</c15:txfldGUID>
                      <c15:f>'data-correlations'!$B$28</c15:f>
                      <c15:dlblFieldTableCache>
                        <c:ptCount val="1"/>
                        <c:pt idx="0">
                          <c:v>POL</c:v>
                        </c:pt>
                      </c15:dlblFieldTableCache>
                    </c15:dlblFTEntry>
                  </c15:dlblFieldTable>
                  <c15:showDataLabelsRange val="0"/>
                </c:ext>
                <c:ext xmlns:c16="http://schemas.microsoft.com/office/drawing/2014/chart" xmlns:c="http://schemas.openxmlformats.org/drawingml/2006/chart" uri="{C3380CC4-5D6E-409C-BE32-E72D297353CC}">
                  <c16:uniqueId val="{00000019-626A-4C9D-AE78-B6ADCD8F0395}"/>
                </c:ext>
              </c:extLst>
            </c:dLbl>
            <c:dLbl>
              <c:idx val="2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{6914370C-B5B1-4A87-BE5A-DB696A00CE89}</c15:txfldGUID>
                      <c15:f>'data-correlations'!$B$29</c15:f>
                      <c15:dlblFieldTableCache>
                        <c:ptCount val="1"/>
                        <c:pt idx="0">
                          <c:v>PRT</c:v>
                        </c:pt>
                      </c15:dlblFieldTableCache>
                    </c15:dlblFTEntry>
                  </c15:dlblFieldTable>
                  <c15:showDataLabelsRange val="0"/>
                </c:ext>
                <c:ext xmlns:c16="http://schemas.microsoft.com/office/drawing/2014/chart" xmlns:c="http://schemas.openxmlformats.org/drawingml/2006/chart" uri="{C3380CC4-5D6E-409C-BE32-E72D297353CC}">
                  <c16:uniqueId val="{0000001A-626A-4C9D-AE78-B6ADCD8F0395}"/>
                </c:ext>
              </c:extLst>
            </c:dLbl>
            <c:dLbl>
              <c:idx val="27"/>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{F65A483D-278C-44BD-8B20-EECA47FFBFDF}</c15:txfldGUID>
                      <c15:f>'data-correlations'!$B$30</c15:f>
                      <c15:dlblFieldTableCache>
                        <c:ptCount val="1"/>
                        <c:pt idx="0">
                          <c:v>SVK</c:v>
                        </c:pt>
                      </c15:dlblFieldTableCache>
                    </c15:dlblFTEntry>
                  </c15:dlblFieldTable>
                  <c15:showDataLabelsRange val="0"/>
                </c:ext>
                <c:ext xmlns:c16="http://schemas.microsoft.com/office/drawing/2014/chart" xmlns:c="http://schemas.openxmlformats.org/drawingml/2006/chart" uri="{C3380CC4-5D6E-409C-BE32-E72D297353CC}">
                  <c16:uniqueId val="{0000001B-626A-4C9D-AE78-B6ADCD8F0395}"/>
                </c:ext>
              </c:extLst>
            </c:dLbl>
            <c:dLbl>
              <c:idx val="28"/>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{E3487C8F-8F07-4087-A0F9-D31768FEC223}</c15:txfldGUID>
                      <c15:f>'data-correlations'!$B$31</c15:f>
                      <c15:dlblFieldTableCache>
                        <c:ptCount val="1"/>
                        <c:pt idx="0">
                          <c:v>SVN</c:v>
                        </c:pt>
                      </c15:dlblFieldTableCache>
                    </c15:dlblFTEntry>
                  </c15:dlblFieldTable>
                  <c15:showDataLabelsRange val="0"/>
                </c:ext>
                <c:ext xmlns:c16="http://schemas.microsoft.com/office/drawing/2014/chart" xmlns:c="http://schemas.openxmlformats.org/drawingml/2006/chart" uri="{C3380CC4-5D6E-409C-BE32-E72D297353CC}">
                  <c16:uniqueId val="{0000001C-626A-4C9D-AE78-B6ADCD8F0395}"/>
                </c:ext>
              </c:extLst>
            </c:dLbl>
            <c:dLbl>
              <c:idx val="2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{1BE24E5C-9138-461B-B886-F0CE8C55AEBD}</c15:txfldGUID>
                      <c15:f>'data-correlations'!$B$32</c15:f>
                      <c15:dlblFieldTableCache>
                        <c:ptCount val="1"/>
                        <c:pt idx="0">
                          <c:v>ESP</c:v>
                        </c:pt>
                      </c15:dlblFieldTableCache>
                    </c15:dlblFTEntry>
                  </c15:dlblFieldTable>
                  <c15:showDataLabelsRange val="0"/>
                </c:ext>
                <c:ext xmlns:c16="http://schemas.microsoft.com/office/drawing/2014/chart" xmlns:c="http://schemas.openxmlformats.org/drawingml/2006/chart" uri="{C3380CC4-5D6E-409C-BE32-E72D297353CC}">
                  <c16:uniqueId val="{0000001D-626A-4C9D-AE78-B6ADCD8F0395}"/>
                </c:ext>
              </c:extLst>
            </c:dLbl>
            <c:dLbl>
              <c:idx val="30"/>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{D5F7452D-4441-41E6-B19E-1459EEDB45C2}</c15:txfldGUID>
                      <c15:f>'data-correlations'!$B$33</c15:f>
                      <c15:dlblFieldTableCache>
                        <c:ptCount val="1"/>
                        <c:pt idx="0">
                          <c:v>SWE</c:v>
                        </c:pt>
                      </c15:dlblFieldTableCache>
                    </c15:dlblFTEntry>
                  </c15:dlblFieldTable>
                  <c15:showDataLabelsRange val="0"/>
                </c:ext>
                <c:ext xmlns:c16="http://schemas.microsoft.com/office/drawing/2014/chart" xmlns:c="http://schemas.openxmlformats.org/drawingml/2006/chart" uri="{C3380CC4-5D6E-409C-BE32-E72D297353CC}">
                  <c16:uniqueId val="{0000001E-626A-4C9D-AE78-B6ADCD8F0395}"/>
                </c:ext>
              </c:extLst>
            </c:dLbl>
            <c:dLbl>
              <c:idx val="31"/>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dlblFieldTable>
                    <c15:dlblFTEntry>
                      <c15:txfldGUID>{1F8E1977-A66C-4595-B809-36F6D5AA12D2}</c15:txfldGUID>
                      <c15:f>'data-correlations'!$B$34</c15:f>
                      <c15:dlblFieldTableCache>
                        <c:ptCount val="1"/>
                        <c:pt idx="0">
                          <c:v>CHE</c:v>
                        </c:pt>
                      </c15:dlblFieldTableCache>
                    </c15:dlblFTEntry>
                  </c15:dlblFieldTable>
                  <c15:showDataLabelsRange val="0"/>
                </c:ext>
                <c:ext xmlns:c16="http://schemas.microsoft.com/office/drawing/2014/chart" xmlns:c="http://schemas.openxmlformats.org/drawingml/2006/chart" uri="{C3380CC4-5D6E-409C-BE32-E72D297353CC}">
                  <c16:uniqueId val="{0000001F-626A-4C9D-AE78-B6ADCD8F0395}"/>
                </c:ext>
              </c:extLst>
            </c:dLbl>
            <c:dLbl>
              <c:idx val="3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{CA5D3464-3119-4CF3-899C-926E03DB5499}</c15:txfldGUID>
                      <c15:f>'data-correlations'!$B$35</c15:f>
                      <c15:dlblFieldTableCache>
                        <c:ptCount val="1"/>
                        <c:pt idx="0">
                          <c:v>TUR</c:v>
                        </c:pt>
                      </c15:dlblFieldTableCache>
                    </c15:dlblFTEntry>
                  </c15:dlblFieldTable>
                  <c15:showDataLabelsRange val="0"/>
                </c:ext>
                <c:ext xmlns:c16="http://schemas.microsoft.com/office/drawing/2014/chart" xmlns:c="http://schemas.openxmlformats.org/drawingml/2006/chart" uri="{C3380CC4-5D6E-409C-BE32-E72D297353CC}">
                  <c16:uniqueId val="{00000020-626A-4C9D-AE78-B6ADCD8F0395}"/>
                </c:ext>
              </c:extLst>
            </c:dLbl>
            <c:dLbl>
              <c:idx val="3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{01BA9026-6FF5-40E1-B434-6AFF058EB176}</c15:txfldGUID>
                      <c15:f>'data-correlations'!$B$36</c15:f>
                      <c15:dlblFieldTableCache>
                        <c:ptCount val="1"/>
                        <c:pt idx="0">
                          <c:v>GBR</c:v>
                        </c:pt>
                      </c15:dlblFieldTableCache>
                    </c15:dlblFTEntry>
                  </c15:dlblFieldTable>
                  <c15:showDataLabelsRange val="0"/>
                </c:ext>
                <c:ext xmlns:c16="http://schemas.microsoft.com/office/drawing/2014/chart" xmlns:c="http://schemas.openxmlformats.org/drawingml/2006/chart" uri="{C3380CC4-5D6E-409C-BE32-E72D297353CC}">
                  <c16:uniqueId val="{00000021-626A-4C9D-AE78-B6ADCD8F0395}"/>
                </c:ext>
              </c:extLst>
            </c:dLbl>
            <c:dLbl>
              <c:idx val="3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{40B1746C-E89C-4525-B859-FB0E363FDF0D}</c15:txfldGUID>
                      <c15:f>'data-correlations'!$B$37</c15:f>
                      <c15:dlblFieldTableCache>
                        <c:ptCount val="1"/>
                        <c:pt idx="0">
                          <c:v>USA</c:v>
                        </c:pt>
                      </c15:dlblFieldTableCache>
                    </c15:dlblFTEntry>
                  </c15:dlblFieldTable>
                  <c15:showDataLabelsRange val="0"/>
                </c:ext>
                <c:ext xmlns:c16="http://schemas.microsoft.com/office/drawing/2014/chart" xmlns:c="http://schemas.openxmlformats.org/drawingml/2006/chart" uri="{C3380CC4-5D6E-409C-BE32-E72D297353CC}">
                  <c16:uniqueId val="{00000022-626A-4C9D-AE78-B6ADCD8F0395}"/>
                </c:ext>
              </c:extLst>
            </c:dLbl>
            <c:dLbl>
              <c:idx val="35"/>
              <c:layout/>
              <c:dLblPos val="t"/>
              <c:spPr>
                <a:noFill/>
                <a:ln>
                  <a:noFill/>
                </a:ln>
                <a:effectLst/>
              </c:spPr>
              <c:txPr>
                <a:bodyPr rot="0" spcFirstLastPara="1" vertOverflow="ellipsis" vert="horz" wrap="square" lIns="38100" tIns="19050" rIns="38100" bIns="19050" rtlCol="0" anchor="ctr" anchorCtr="1">
                  <a:spAutoFit/>
                </a:bodyPr>
                <a:lstStyle/>
                <a:p>
                  <a:pPr lvl="0">
                    <a:defRPr sz="900" b="1"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{860484E5-FA49-457F-9E73-5A3B357B55CB}</c15:txfldGUID>
                      <c15:f>'data-correlations'!$B$38</c15:f>
                      <c15:dlblFieldTableCache>
                        <c:ptCount val="1"/>
                        <c:pt idx="0">
                          <c:v>OECD</c:v>
                        </c:pt>
                      </c15:dlblFieldTableCache>
                    </c15:dlblFTEntry>
                  </c15:dlblFieldTable>
                  <c15:showDataLabelsRange val="0"/>
                </c:ext>
                <c:ext xmlns:c16="http://schemas.microsoft.com/office/drawing/2014/chart" xmlns:c="http://schemas.openxmlformats.org/drawingml/2006/chart" uri="{C3380CC4-5D6E-409C-BE32-E72D297353CC}">
                  <c16:uniqueId val="{00000023-626A-4C9D-AE78-B6ADCD8F0395}"/>
                </c:ext>
              </c:extLst>
            </c:dLbl>
            <c:extLst>
              <c:ext xmlns:c15="http://schemas.microsoft.com/office/drawing/2012/chart" xmlns:c="http://schemas.openxmlformats.org/drawingml/2006/chart" uri="{CE6537A1-D6FC-4f65-9D91-7224C49458BB}">
                <c15:showLeaderLines val="1"/>
                <c15:leaderLines>
                  <c:spPr>
                    <a:ln xmlns:a="http://schemas.openxmlformats.org/drawingml/2006/main" w="9525" cap="flat" cmpd="sng" algn="ctr">
                      <a:solidFill>
                        <a:schemeClr val="tx1">
                          <a:lumMod val="35000"/>
                          <a:lumOff val="65000"/>
                        </a:schemeClr>
                      </a:solidFill>
                      <a:round/>
                    </a:ln>
                    <a:effectLst xmlns:a="http://schemas.openxmlformats.org/drawingml/2006/main"/>
                  </c:spPr>
                </c15:leaderLines>
              </c:ext>
            </c:extLst>
          </c:dLbls>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'data-correlations'!$Y$3:$Y$38</c:f>
              <c:numCache>
                <c:formatCode>0.0</c:formatCode>
                <c:ptCount val="36"/>
                <c:pt idx="0">
                  <c:v>43</c:v>
                </c:pt>
                <c:pt idx="3">
                  <c:v>44</c:v>
                </c:pt>
                <c:pt idx="4">
                  <c:v>43</c:v>
                </c:pt>
                <c:pt idx="9">
                  <c:v>37</c:v>
                </c:pt>
                <c:pt idx="13">
                  <c:v>42</c:v>
                </c:pt>
                <c:pt idx="14">
                  <c:v>33</c:v>
                </c:pt>
                <c:pt idx="15">
                  <c:v>40</c:v>
                </c:pt>
                <c:pt idx="16">
                  <c:v>25</c:v>
                </c:pt>
                <c:pt idx="21">
                  <c:v>47</c:v>
                </c:pt>
                <c:pt idx="22">
                  <c:v>46</c:v>
                </c:pt>
                <c:pt idx="23">
                  <c:v>46</c:v>
                </c:pt>
                <c:pt idx="25">
                  <c:v>39</c:v>
                </c:pt>
                <c:pt idx="26">
                  <c:v>47</c:v>
                </c:pt>
                <c:pt idx="29">
                  <c:v>44</c:v>
                </c:pt>
                <c:pt idx="32">
                  <c:v>30</c:v>
                </c:pt>
                <c:pt idx="33">
                  <c:v>38</c:v>
                </c:pt>
                <c:pt idx="34">
                  <c:v>42</c:v>
                </c:pt>
                <c:pt idx="35">
                  <c:v>40</c:v>
                </c:pt>
              </c:numCache>
            </c:numRef>
          </c:yVal>
          <c:smooth val="0"/>
          <c:trendline>
            <c:spPr>
              <a:ln w="19050" cap="rnd">
                <a:solidFill>
                  <a:srgbClr val="CC0099"/>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extLst>
            <c:ext xmlns:c16="http://schemas.microsoft.com/office/drawing/2014/chart" xmlns:c="http://schemas.openxmlformats.org/drawingml/2006/chart" uri="{C3380CC4-5D6E-409C-BE32-E72D297353CC}">
              <c16:uniqueId val="{00000024-626A-4C9D-AE78-B6ADCD8F0395}"/>
            </c:ext>
          </c:extLst>
        </c:ser>
        <c:axId val="727627496"/>
        <c:axId val="727626184"/>
      </c:scatterChart>
      <c:valAx>
        <c:axId val="727627496"/>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solidFill>
                      <a:srgbClr val="595959"/>
                    </a:solidFill>
                    <a:latin typeface="Arial Narrow" panose="020B0606020202030204" pitchFamily="34"/>
                  </a:rPr>
                  <a:t>Legal</a:t>
                </a:r>
                <a:r>
                  <a:rPr lang="en-US" sz="900" b="0">
                    <a:solidFill>
                      <a:srgbClr val="595959"/>
                    </a:solidFill>
                    <a:latin typeface="Arial Narrow" panose="020B0606020202030204" pitchFamily="34"/>
                  </a:rPr>
                  <a:t>l LGBTI inclusivity</a:t>
                </a:r>
                <a:endParaRPr lang="en-US" sz="900" b="0">
                  <a:solidFill>
                    <a:srgbClr val="595959"/>
                  </a:solidFill>
                  <a:latin typeface="Arial Narrow" panose="020B0606020202030204" pitchFamily="34"/>
                </a:endParaRPr>
              </a:p>
            </c:rich>
          </c:tx>
          <c:layout>
            <c:manualLayout>
              <c:xMode val="edge"/>
              <c:yMode val="edge"/>
              <c:x val="0.737801194456188"/>
              <c:y val="0.955250758304161"/>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General"/>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6184"/>
        <c:crosses val="autoZero"/>
        <c:crossBetween val="midCat"/>
      </c:valAx>
      <c:valAx>
        <c:axId val="727626184"/>
        <c:scaling>
          <c:orientation val="minMax"/>
          <c:max val="60"/>
          <c:min val="20"/>
        </c:scaling>
        <c:delete val="0"/>
        <c:axPos val="l"/>
        <c:majorGridlines>
          <c:spPr>
            <a:ln w="9525" cap="flat" cmpd="sng" algn="ctr">
              <a:solidFill>
                <a:srgbClr val="FFFFFF"/>
              </a:solidFill>
              <a:prstDash val="solid"/>
              <a:round/>
            </a:ln>
            <a:effectLst/>
          </c:spPr>
        </c:majorGridlines>
        <c:title>
          <c:tx>
            <c:strRef>
              <c:f>'data-correlations'!$Y$2</c:f>
              <c:strCache>
                <c:ptCount val="1"/>
                <c:pt idx="0">
                  <c:v>Acceptance of intersex people</c:v>
                </c:pt>
              </c:strCache>
            </c:strRef>
          </c:tx>
          <c:layout>
            <c:manualLayout>
              <c:xMode val="edge"/>
              <c:yMode val="edge"/>
              <c:x/>
              <c:y/>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7496"/>
        <c:crosses val="autoZero"/>
        <c:crossBetween val="midCat"/>
        <c:majorUnit val="10"/>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rot="0" vertOverflow="overflow" vert="horz" rtlCol="0" anchor="t"/>
    <a:lstStyle/>
    <a:p>
      <a:pPr lvl="0">
        <a:defRPr b="0"/>
      </a:pPr>
      <a:endParaRPr lang="en-US" b="0"/>
    </a:p>
  </c:txPr>
  <c:printSettings>
    <c:headerFooter/>
    <c:pageMargins l="0.7" r="0.7" t="0.75" b="0.75" header="0.3" footer="0.3"/>
    <c:pageSetup paperSize="1" firstPageNumber="1" orientation="default" blackAndWhite="0" draft="0" useFirstPageNumber="0" horizontalDpi="600" verticalDpi="600" copies="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&#65279;<?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dr:col>0</xdr:col>
      <xdr:colOff>189645</xdr:colOff>
      <xdr:row>1</xdr:row>
      <xdr:rowOff>63499</xdr:rowOff>
    </xdr:from>
    <xdr:to>
      <xdr:col>6</xdr:col>
      <xdr:colOff>627605</xdr:colOff>
      <xdr:row>22</xdr:row>
      <xdr:rowOff>148770</xdr:rowOff>
    </xdr:to>
    <xdr:graphicFrame macro="">
      <xdr:nvGraphicFramePr>
        <xdr:cNvPr id="4" name="Chart 3">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612054</xdr:colOff>
      <xdr:row>1</xdr:row>
      <xdr:rowOff>68301</xdr:rowOff>
    </xdr:from>
    <xdr:to>
      <xdr:col>13</xdr:col>
      <xdr:colOff>172383</xdr:colOff>
      <xdr:row>22</xdr:row>
      <xdr:rowOff>160070</xdr:rowOff>
    </xdr:to>
    <xdr:graphicFrame macro="">
      <xdr:nvGraphicFramePr>
        <xdr:cNvPr id="5" name="Chart 4">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&#65279;<?xml version="1.0" encoding="utf-8"?><Relationships xmlns="http://schemas.openxmlformats.org/package/2006/relationships"><Relationship Id="rId1" Type="http://schemas.openxmlformats.org/officeDocument/2006/relationships/externalLinkPath" TargetMode="External" Target="/eshare/els/pc/Deliverables/LGBTI/Country%20questionnaires%20(with%20subfolders%20for%20each%20Member%20country)/JobStrategy-Dashboard.xlsx" /></Relationships>
</file>

<file path=xl/externalLinks/externalLink1.xml><?xml version="1.0" encoding="utf-8"?>
<externalLink xmlns="http://schemas.openxmlformats.org/spreadsheetml/2006/main" xmlns:r="http://schemas.openxmlformats.org/officeDocument/2006/relationships" xmlns:mc="http://schemas.openxmlformats.org/markup-compatibility/2006" xmlns:x14="http://schemas.microsoft.com/office/spreadsheetml/2009/9/main" mc:Ignorable="x14">
  <externalBook r:id="rId1">
    <sheetNames>
      <sheetName val="Figure-dash A"/>
      <sheetName val="Figure-dash B"/>
      <sheetName val="Data dash A"/>
      <sheetName val="Data dash B"/>
      <sheetName val="colors"/>
      <sheetName val="List"/>
      <sheetName val="Sheet1"/>
    </sheetNames>
    <sheetDataSet>
      <sheetData sheetId="0"/>
      <sheetData sheetId="1"/>
      <sheetData sheetId="2"/>
      <sheetData sheetId="3"/>
      <sheetData sheetId="4"/>
      <sheetData sheetId="5">
        <row r="6">
          <cell r="H6">
            <v>1</v>
          </cell>
          <cell r="I6" t="str">
            <v>Australia</v>
          </cell>
        </row>
        <row r="7">
          <cell r="H7">
            <v>2</v>
          </cell>
          <cell r="I7" t="str">
            <v>Austria</v>
          </cell>
        </row>
        <row r="8">
          <cell r="H8">
            <v>3</v>
          </cell>
          <cell r="I8" t="str">
            <v>Belgium</v>
          </cell>
        </row>
        <row r="9">
          <cell r="H9">
            <v>4</v>
          </cell>
          <cell r="I9" t="str">
            <v>Canada</v>
          </cell>
        </row>
        <row r="10">
          <cell r="H10">
            <v>5</v>
          </cell>
          <cell r="I10" t="str">
            <v>Chile</v>
          </cell>
        </row>
        <row r="11">
          <cell r="H11">
            <v>6</v>
          </cell>
          <cell r="I11" t="str">
            <v>Czech Rep.</v>
          </cell>
        </row>
        <row r="12">
          <cell r="H12">
            <v>7</v>
          </cell>
          <cell r="I12" t="str">
            <v>Denmark</v>
          </cell>
        </row>
        <row r="13">
          <cell r="H13">
            <v>8</v>
          </cell>
          <cell r="I13" t="str">
            <v>Estonia</v>
          </cell>
        </row>
        <row r="14">
          <cell r="H14">
            <v>9</v>
          </cell>
          <cell r="I14" t="str">
            <v>Finland</v>
          </cell>
        </row>
        <row r="15">
          <cell r="H15">
            <v>10</v>
          </cell>
          <cell r="I15" t="str">
            <v>France</v>
          </cell>
        </row>
        <row r="16">
          <cell r="H16">
            <v>11</v>
          </cell>
          <cell r="I16" t="str">
            <v>Germany</v>
          </cell>
        </row>
        <row r="17">
          <cell r="H17">
            <v>12</v>
          </cell>
          <cell r="I17" t="str">
            <v>Greece</v>
          </cell>
        </row>
        <row r="18">
          <cell r="H18">
            <v>13</v>
          </cell>
          <cell r="I18" t="str">
            <v>Hungary</v>
          </cell>
        </row>
        <row r="19">
          <cell r="H19">
            <v>14</v>
          </cell>
          <cell r="I19" t="str">
            <v>Iceland</v>
          </cell>
        </row>
        <row r="20">
          <cell r="H20">
            <v>15</v>
          </cell>
          <cell r="I20" t="str">
            <v>Ireland</v>
          </cell>
        </row>
        <row r="21">
          <cell r="H21">
            <v>16</v>
          </cell>
          <cell r="I21" t="str">
            <v>Israel</v>
          </cell>
        </row>
        <row r="22">
          <cell r="H22">
            <v>17</v>
          </cell>
          <cell r="I22" t="str">
            <v>Italy</v>
          </cell>
        </row>
        <row r="23">
          <cell r="H23">
            <v>18</v>
          </cell>
          <cell r="I23" t="str">
            <v>Japan</v>
          </cell>
        </row>
        <row r="24">
          <cell r="H24">
            <v>19</v>
          </cell>
          <cell r="I24" t="str">
            <v>Korea</v>
          </cell>
        </row>
        <row r="25">
          <cell r="H25">
            <v>20</v>
          </cell>
          <cell r="I25" t="str">
            <v>Latvia</v>
          </cell>
        </row>
        <row r="26">
          <cell r="H26">
            <v>21</v>
          </cell>
          <cell r="I26" t="str">
            <v>Lithuania</v>
          </cell>
        </row>
        <row r="27">
          <cell r="H27">
            <v>22</v>
          </cell>
          <cell r="I27" t="str">
            <v>Luxembourg</v>
          </cell>
        </row>
        <row r="28">
          <cell r="H28">
            <v>23</v>
          </cell>
          <cell r="I28" t="str">
            <v>Mexico</v>
          </cell>
        </row>
        <row r="29">
          <cell r="H29">
            <v>24</v>
          </cell>
          <cell r="I29" t="str">
            <v>Netherlands</v>
          </cell>
        </row>
        <row r="30">
          <cell r="H30">
            <v>25</v>
          </cell>
          <cell r="I30" t="str">
            <v>New Zealand</v>
          </cell>
        </row>
        <row r="31">
          <cell r="H31">
            <v>26</v>
          </cell>
          <cell r="I31" t="str">
            <v>Norway</v>
          </cell>
        </row>
        <row r="32">
          <cell r="H32">
            <v>27</v>
          </cell>
          <cell r="I32" t="str">
            <v>Poland</v>
          </cell>
        </row>
        <row r="33">
          <cell r="H33">
            <v>28</v>
          </cell>
          <cell r="I33" t="str">
            <v>Portugal</v>
          </cell>
        </row>
        <row r="34">
          <cell r="H34">
            <v>29</v>
          </cell>
          <cell r="I34" t="str">
            <v>Slovak Rep.</v>
          </cell>
        </row>
        <row r="35">
          <cell r="H35">
            <v>30</v>
          </cell>
          <cell r="I35" t="str">
            <v>Slovenia</v>
          </cell>
        </row>
        <row r="36">
          <cell r="H36">
            <v>31</v>
          </cell>
          <cell r="I36" t="str">
            <v>Spain</v>
          </cell>
        </row>
        <row r="37">
          <cell r="H37">
            <v>32</v>
          </cell>
          <cell r="I37" t="str">
            <v>Sweden</v>
          </cell>
        </row>
        <row r="38">
          <cell r="H38">
            <v>33</v>
          </cell>
          <cell r="I38" t="str">
            <v>Switzerland</v>
          </cell>
        </row>
        <row r="39">
          <cell r="H39">
            <v>34</v>
          </cell>
          <cell r="I39" t="str">
            <v>Turkey</v>
          </cell>
        </row>
        <row r="40">
          <cell r="H40">
            <v>35</v>
          </cell>
          <cell r="I40" t="str">
            <v>United Kingdom</v>
          </cell>
        </row>
        <row r="41">
          <cell r="H41">
            <v>36</v>
          </cell>
          <cell r="I41" t="str">
            <v>United States</v>
          </cell>
        </row>
        <row r="42">
          <cell r="H42">
            <v>37</v>
          </cell>
          <cell r="I42" t="str">
            <v>Argentina</v>
          </cell>
        </row>
        <row r="43">
          <cell r="H43">
            <v>38</v>
          </cell>
          <cell r="I43" t="str">
            <v>Brazil</v>
          </cell>
        </row>
        <row r="44">
          <cell r="H44">
            <v>39</v>
          </cell>
          <cell r="I44" t="str">
            <v>China</v>
          </cell>
        </row>
        <row r="45">
          <cell r="H45">
            <v>40</v>
          </cell>
          <cell r="I45" t="str">
            <v>Colombia</v>
          </cell>
        </row>
        <row r="46">
          <cell r="H46">
            <v>41</v>
          </cell>
          <cell r="I46" t="str">
            <v>Costa Rica</v>
          </cell>
        </row>
        <row r="47">
          <cell r="H47">
            <v>42</v>
          </cell>
          <cell r="I47" t="str">
            <v>India</v>
          </cell>
        </row>
        <row r="48">
          <cell r="H48">
            <v>43</v>
          </cell>
          <cell r="I48" t="str">
            <v>Indonesia</v>
          </cell>
        </row>
        <row r="49">
          <cell r="H49">
            <v>44</v>
          </cell>
          <cell r="I49" t="str">
            <v>Russian Fed.</v>
          </cell>
        </row>
        <row r="50">
          <cell r="H50">
            <v>45</v>
          </cell>
          <cell r="I50" t="str">
            <v>Saudi Arabia</v>
          </cell>
        </row>
        <row r="51">
          <cell r="H51">
            <v>46</v>
          </cell>
          <cell r="I51" t="str">
            <v>South Africa</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Id="rId1" Type="http://schemas.openxmlformats.org/officeDocument/2006/relationships/hyperlink" TargetMode="External" Target="http://oe.cd/lgbti-2020"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Mode="External" Target="https://www.oecd.org/australia/" /><Relationship Id="rId10" Type="http://schemas.openxmlformats.org/officeDocument/2006/relationships/hyperlink" TargetMode="External" Target="https://www.oecd.org/france/" /><Relationship Id="rId11" Type="http://schemas.openxmlformats.org/officeDocument/2006/relationships/hyperlink" TargetMode="External" Target="https://www.oecd.org/germany/" /><Relationship Id="rId12" Type="http://schemas.openxmlformats.org/officeDocument/2006/relationships/hyperlink" TargetMode="External" Target="https://www.oecd.org/greece/" /><Relationship Id="rId13" Type="http://schemas.openxmlformats.org/officeDocument/2006/relationships/hyperlink" TargetMode="External" Target="https://www.oecd.org/iceland/" /><Relationship Id="rId14" Type="http://schemas.openxmlformats.org/officeDocument/2006/relationships/hyperlink" TargetMode="External" Target="https://www.oecd.org/ireland/" /><Relationship Id="rId15" Type="http://schemas.openxmlformats.org/officeDocument/2006/relationships/hyperlink" TargetMode="External" Target="https://www.oecd.org/israel/" /><Relationship Id="rId16" Type="http://schemas.openxmlformats.org/officeDocument/2006/relationships/hyperlink" TargetMode="External" Target="https://www.oecd.org/italy/" /><Relationship Id="rId17" Type="http://schemas.openxmlformats.org/officeDocument/2006/relationships/hyperlink" TargetMode="External" Target="https://www.oecd.org/japan/" /><Relationship Id="rId18" Type="http://schemas.openxmlformats.org/officeDocument/2006/relationships/hyperlink" TargetMode="External" Target="https://www.oecd.org/korea/" /><Relationship Id="rId19" Type="http://schemas.openxmlformats.org/officeDocument/2006/relationships/hyperlink" TargetMode="External" Target="https://www.oecd.org/latvia/" /><Relationship Id="rId2" Type="http://schemas.openxmlformats.org/officeDocument/2006/relationships/hyperlink" TargetMode="External" Target="https://www.oecd.org/austria/" /><Relationship Id="rId20" Type="http://schemas.openxmlformats.org/officeDocument/2006/relationships/hyperlink" TargetMode="External" Target="https://www.oecd.org/countries/lithuania/" /><Relationship Id="rId21" Type="http://schemas.openxmlformats.org/officeDocument/2006/relationships/hyperlink" TargetMode="External" Target="https://www.oecd.org/luxembourg/" /><Relationship Id="rId22" Type="http://schemas.openxmlformats.org/officeDocument/2006/relationships/hyperlink" TargetMode="External" Target="https://www.oecd.org/mexico/" /><Relationship Id="rId23" Type="http://schemas.openxmlformats.org/officeDocument/2006/relationships/hyperlink" TargetMode="External" Target="https://www.oecd.org/netherlands/" /><Relationship Id="rId24" Type="http://schemas.openxmlformats.org/officeDocument/2006/relationships/hyperlink" TargetMode="External" Target="https://www.oecd.org/newzealand/" /><Relationship Id="rId25" Type="http://schemas.openxmlformats.org/officeDocument/2006/relationships/hyperlink" TargetMode="External" Target="https://www.oecd.org/norway/" /><Relationship Id="rId26" Type="http://schemas.openxmlformats.org/officeDocument/2006/relationships/hyperlink" TargetMode="External" Target="https://www.oecd.org/poland/" /><Relationship Id="rId27" Type="http://schemas.openxmlformats.org/officeDocument/2006/relationships/hyperlink" TargetMode="External" Target="https://www.oecd.org/portugal/" /><Relationship Id="rId28" Type="http://schemas.openxmlformats.org/officeDocument/2006/relationships/hyperlink" TargetMode="External" Target="https://www.oecd.org/slovakia/" /><Relationship Id="rId29" Type="http://schemas.openxmlformats.org/officeDocument/2006/relationships/hyperlink" TargetMode="External" Target="https://www.oecd.org/slovenia/" /><Relationship Id="rId3" Type="http://schemas.openxmlformats.org/officeDocument/2006/relationships/hyperlink" TargetMode="External" Target="https://www.oecd.org/belgium/" /><Relationship Id="rId30" Type="http://schemas.openxmlformats.org/officeDocument/2006/relationships/hyperlink" TargetMode="External" Target="https://www.oecd.org/spain/" /><Relationship Id="rId31" Type="http://schemas.openxmlformats.org/officeDocument/2006/relationships/hyperlink" TargetMode="External" Target="https://www.oecd.org/sweden/" /><Relationship Id="rId32" Type="http://schemas.openxmlformats.org/officeDocument/2006/relationships/hyperlink" TargetMode="External" Target="https://www.oecd.org/switzerland/" /><Relationship Id="rId33" Type="http://schemas.openxmlformats.org/officeDocument/2006/relationships/hyperlink" TargetMode="External" Target="https://www.oecd.org/turkey/" /><Relationship Id="rId34" Type="http://schemas.openxmlformats.org/officeDocument/2006/relationships/hyperlink" TargetMode="External" Target="https://www.oecd.org/unitedkingdom/" /><Relationship Id="rId35" Type="http://schemas.openxmlformats.org/officeDocument/2006/relationships/hyperlink" TargetMode="External" Target="https://www.oecd.org/unitedstates/" /><Relationship Id="rId36" Type="http://schemas.openxmlformats.org/officeDocument/2006/relationships/printerSettings" Target="../printerSettings/printerSettings2.bin" /><Relationship Id="rId37" Type="http://schemas.openxmlformats.org/officeDocument/2006/relationships/customProperty" Target="../customProperty1.bin" /><Relationship Id="rId38" Type="http://schemas.openxmlformats.org/officeDocument/2006/relationships/customProperty" Target="../customProperty2.bin" /><Relationship Id="rId39" Type="http://schemas.openxmlformats.org/officeDocument/2006/relationships/customProperty" Target="../customProperty3.bin" /><Relationship Id="rId4" Type="http://schemas.openxmlformats.org/officeDocument/2006/relationships/hyperlink" TargetMode="External" Target="https://www.oecd.org/canada/" /><Relationship Id="rId40" Type="http://schemas.openxmlformats.org/officeDocument/2006/relationships/customProperty" Target="../customProperty4.bin" /><Relationship Id="rId41" Type="http://schemas.openxmlformats.org/officeDocument/2006/relationships/customProperty" Target="../customProperty5.bin" /><Relationship Id="rId42" Type="http://schemas.openxmlformats.org/officeDocument/2006/relationships/customProperty" Target="../customProperty6.bin" /><Relationship Id="rId43" Type="http://schemas.openxmlformats.org/officeDocument/2006/relationships/customProperty" Target="../customProperty7.bin" /><Relationship Id="rId44" Type="http://schemas.openxmlformats.org/officeDocument/2006/relationships/customProperty" Target="../customProperty8.bin" /><Relationship Id="rId45" Type="http://schemas.openxmlformats.org/officeDocument/2006/relationships/customProperty" Target="../customProperty9.bin" /><Relationship Id="rId46" Type="http://schemas.openxmlformats.org/officeDocument/2006/relationships/customProperty" Target="../customProperty10.bin" /><Relationship Id="rId47" Type="http://schemas.openxmlformats.org/officeDocument/2006/relationships/customProperty" Target="../customProperty11.bin" /><Relationship Id="rId48" Type="http://schemas.openxmlformats.org/officeDocument/2006/relationships/customProperty" Target="../customProperty12.bin" /><Relationship Id="rId49" Type="http://schemas.openxmlformats.org/officeDocument/2006/relationships/customProperty" Target="../customProperty13.bin" /><Relationship Id="rId5" Type="http://schemas.openxmlformats.org/officeDocument/2006/relationships/hyperlink" TargetMode="External" Target="https://www.oecd.org/chile/" /><Relationship Id="rId50" Type="http://schemas.openxmlformats.org/officeDocument/2006/relationships/vmlDrawing" Target="../drawings/vmlDrawing1.vml" /><Relationship Id="rId51" Type="http://schemas.openxmlformats.org/officeDocument/2006/relationships/comments" Target="../comments1.xml" /><Relationship Id="rId6" Type="http://schemas.openxmlformats.org/officeDocument/2006/relationships/hyperlink" TargetMode="External" Target="https://www.oecd.org/czech/" /><Relationship Id="rId7" Type="http://schemas.openxmlformats.org/officeDocument/2006/relationships/hyperlink" TargetMode="External" Target="https://www.oecd.org/denmark/" /><Relationship Id="rId8" Type="http://schemas.openxmlformats.org/officeDocument/2006/relationships/hyperlink" TargetMode="External" Target="https://www.oecd.org/estonia/" /><Relationship Id="rId9" Type="http://schemas.openxmlformats.org/officeDocument/2006/relationships/hyperlink" TargetMode="External" Target="https://www.oecd.org/finland/" /></Relationships>
</file>

<file path=xl/worksheets/_rels/sheet6.xml.rels>&#65279;<?xml version="1.0" encoding="utf-8"?><Relationships xmlns="http://schemas.openxmlformats.org/package/2006/relationships"><Relationship Id="rId1" Type="http://schemas.openxmlformats.org/officeDocument/2006/relationships/hyperlink" TargetMode="External" Target="https://doi.org/10.1787/8d2fd1a8-en" /><Relationship Id="rId2" Type="http://schemas.openxmlformats.org/officeDocument/2006/relationships/hyperlink" TargetMode="External" Target="http://oe.cd/disclaimer" /><Relationship Id="rId3" Type="http://schemas.openxmlformats.org/officeDocument/2006/relationships/hyperlink" TargetMode="External" Target="https://stat.link/o42ce0"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zoomScale="70" zoomScaleNormal="70" workbookViewId="0"/>
  </sheetViews>
  <sheetFormatPr defaultColWidth="8.83203125" defaultRowHeight="15.5"/>
  <cols>
    <col min="1" max="1" width="2.58203125" customWidth="1"/>
    <col min="14" max="14" width="2.6640625" customWidth="1"/>
  </cols>
  <sheetData>
    <row r="1" spans="1:14">
      <c r="A1" s="2" t="s">
        <v>115</v>
      </c>
    </row>
    <row r="2" spans="1:14">
      <c r="A2" t="s">
        <v>102</v>
      </c>
    </row>
    <row r="3" spans="1:14">
      <c r="A3" s="1"/>
      <c r="B3" s="24"/>
      <c r="C3" s="24"/>
      <c r="D3" s="24"/>
      <c r="E3" s="24"/>
      <c r="F3" s="24"/>
      <c r="G3" s="24"/>
      <c r="H3" s="24"/>
      <c r="I3" s="24"/>
      <c r="J3" s="24"/>
      <c r="K3" s="24"/>
      <c r="L3" s="24"/>
      <c r="M3" s="24"/>
      <c r="N3" s="24"/>
    </row>
    <row r="4" spans="1:14">
      <c r="A4" s="1"/>
      <c r="B4" s="24"/>
      <c r="C4" s="24"/>
      <c r="D4" s="24"/>
      <c r="E4" s="24"/>
      <c r="F4" s="24"/>
      <c r="G4" s="24"/>
      <c r="H4" s="24"/>
      <c r="I4" s="24"/>
      <c r="J4" s="24"/>
      <c r="K4" s="24"/>
      <c r="L4" s="24"/>
      <c r="M4" s="24"/>
      <c r="N4" s="24"/>
    </row>
    <row r="5" spans="1:14">
      <c r="A5" s="1"/>
      <c r="B5" s="24"/>
      <c r="C5" s="24"/>
      <c r="D5" s="24"/>
      <c r="E5" s="24"/>
      <c r="F5" s="24"/>
      <c r="G5" s="24"/>
      <c r="H5" s="24"/>
      <c r="I5" s="24"/>
      <c r="J5" s="24"/>
      <c r="K5" s="24"/>
      <c r="L5" s="24"/>
      <c r="M5" s="24"/>
      <c r="N5" s="24"/>
    </row>
    <row r="6" spans="1:14">
      <c r="A6" s="1"/>
      <c r="B6" s="24"/>
      <c r="C6" s="24"/>
      <c r="D6" s="24"/>
      <c r="E6" s="24"/>
      <c r="F6" s="24"/>
      <c r="G6" s="24"/>
      <c r="H6" s="24"/>
      <c r="I6" s="24"/>
      <c r="J6" s="24"/>
      <c r="K6" s="24"/>
      <c r="L6" s="24"/>
      <c r="M6" s="24"/>
      <c r="N6" s="24"/>
    </row>
    <row r="7" spans="1:14">
      <c r="A7" s="1"/>
      <c r="B7" s="24"/>
      <c r="C7" s="24"/>
      <c r="D7" s="24"/>
      <c r="E7" s="24"/>
      <c r="F7" s="24"/>
      <c r="G7" s="24"/>
      <c r="H7" s="24"/>
      <c r="I7" s="24"/>
      <c r="J7" s="24"/>
      <c r="K7" s="24"/>
      <c r="L7" s="24"/>
      <c r="M7" s="24"/>
      <c r="N7" s="24"/>
    </row>
    <row r="8" spans="1:14">
      <c r="A8" s="1"/>
      <c r="B8" s="24"/>
      <c r="C8" s="24"/>
      <c r="D8" s="24"/>
      <c r="E8" s="24"/>
      <c r="F8" s="24"/>
      <c r="G8" s="24"/>
      <c r="H8" s="24"/>
      <c r="I8" s="24"/>
      <c r="J8" s="24"/>
      <c r="K8" s="24"/>
      <c r="L8" s="24"/>
      <c r="M8" s="24"/>
      <c r="N8" s="24"/>
    </row>
    <row r="9" spans="1:14">
      <c r="A9" s="1"/>
      <c r="B9" s="24"/>
      <c r="C9" s="24"/>
      <c r="D9" s="24"/>
      <c r="E9" s="24"/>
      <c r="F9" s="24"/>
      <c r="G9" s="24"/>
      <c r="H9" s="24"/>
      <c r="I9" s="24"/>
      <c r="J9" s="24"/>
      <c r="K9" s="24"/>
      <c r="L9" s="24"/>
      <c r="M9" s="24"/>
      <c r="N9" s="24"/>
    </row>
    <row r="10" spans="1:14">
      <c r="A10" s="1"/>
      <c r="B10" s="24"/>
      <c r="C10" s="24"/>
      <c r="D10" s="24"/>
      <c r="E10" s="24"/>
      <c r="F10" s="24"/>
      <c r="G10" s="24"/>
      <c r="H10" s="24"/>
      <c r="I10" s="24"/>
      <c r="J10" s="24"/>
      <c r="K10" s="24"/>
      <c r="L10" s="24"/>
      <c r="M10" s="24"/>
      <c r="N10" s="24"/>
    </row>
    <row r="11" spans="1:14">
      <c r="A11" s="1"/>
      <c r="B11" s="24"/>
      <c r="C11" s="24"/>
      <c r="D11" s="24"/>
      <c r="E11" s="24"/>
      <c r="F11" s="24"/>
      <c r="G11" s="24"/>
      <c r="H11" s="24"/>
      <c r="I11" s="24"/>
      <c r="J11" s="24"/>
      <c r="K11" s="24"/>
      <c r="L11" s="24"/>
      <c r="M11" s="24"/>
      <c r="N11" s="24"/>
    </row>
    <row r="12" spans="1:14">
      <c r="A12" s="1"/>
      <c r="B12" s="24"/>
      <c r="C12" s="24"/>
      <c r="D12" s="24"/>
      <c r="E12" s="24"/>
      <c r="F12" s="24"/>
      <c r="G12" s="24"/>
      <c r="H12" s="24"/>
      <c r="I12" s="24"/>
      <c r="J12" s="24"/>
      <c r="K12" s="24"/>
      <c r="L12" s="24"/>
      <c r="M12" s="24"/>
      <c r="N12" s="24"/>
    </row>
    <row r="13" spans="1:14">
      <c r="A13" s="1"/>
      <c r="B13" s="24"/>
      <c r="C13" s="24"/>
      <c r="D13" s="24"/>
      <c r="E13" s="24"/>
      <c r="F13" s="24"/>
      <c r="G13" s="24"/>
      <c r="H13" s="24"/>
      <c r="I13" s="24"/>
      <c r="J13" s="24"/>
      <c r="K13" s="24"/>
      <c r="L13" s="24"/>
      <c r="M13" s="24"/>
      <c r="N13" s="24"/>
    </row>
    <row r="14" spans="1:14">
      <c r="A14" s="1"/>
      <c r="B14" s="24"/>
      <c r="C14" s="24"/>
      <c r="D14" s="24"/>
      <c r="E14" s="24"/>
      <c r="F14" s="24"/>
      <c r="G14" s="24"/>
      <c r="H14" s="24"/>
      <c r="I14" s="24"/>
      <c r="J14" s="24"/>
      <c r="K14" s="24"/>
      <c r="L14" s="24"/>
      <c r="M14" s="24"/>
      <c r="N14" s="24"/>
    </row>
    <row r="15" spans="1:14">
      <c r="A15" s="1"/>
      <c r="B15" s="24"/>
      <c r="C15" s="24"/>
      <c r="D15" s="24"/>
      <c r="E15" s="24"/>
      <c r="F15" s="24"/>
      <c r="G15" s="24"/>
      <c r="H15" s="24"/>
      <c r="I15" s="24"/>
      <c r="J15" s="24"/>
      <c r="K15" s="24"/>
      <c r="L15" s="24"/>
      <c r="M15" s="24"/>
      <c r="N15" s="24"/>
    </row>
    <row r="16" spans="1:14">
      <c r="A16" s="1"/>
      <c r="B16" s="24"/>
      <c r="C16" s="24"/>
      <c r="D16" s="24"/>
      <c r="E16" s="24"/>
      <c r="F16" s="24"/>
      <c r="G16" s="24"/>
      <c r="H16" s="24"/>
      <c r="I16" s="24"/>
      <c r="J16" s="24"/>
      <c r="K16" s="24"/>
      <c r="L16" s="24"/>
      <c r="M16" s="24"/>
      <c r="N16" s="24"/>
    </row>
    <row r="17" spans="1:14">
      <c r="A17" s="1"/>
      <c r="B17" s="24"/>
      <c r="C17" s="24"/>
      <c r="D17" s="24"/>
      <c r="E17" s="24"/>
      <c r="F17" s="24"/>
      <c r="G17" s="24"/>
      <c r="H17" s="24"/>
      <c r="I17" s="24"/>
      <c r="J17" s="24"/>
      <c r="K17" s="24"/>
      <c r="L17" s="24"/>
      <c r="M17" s="24"/>
      <c r="N17" s="24"/>
    </row>
    <row r="18" spans="1:14">
      <c r="A18" s="1"/>
      <c r="B18" s="24"/>
      <c r="C18" s="24"/>
      <c r="D18" s="24"/>
      <c r="E18" s="24"/>
      <c r="F18" s="24"/>
      <c r="G18" s="24"/>
      <c r="H18" s="24"/>
      <c r="I18" s="24"/>
      <c r="J18" s="24"/>
      <c r="K18" s="24"/>
      <c r="L18" s="24"/>
      <c r="M18" s="24"/>
      <c r="N18" s="24"/>
    </row>
    <row r="19" spans="1:14">
      <c r="A19" s="1"/>
      <c r="B19" s="24"/>
      <c r="C19" s="24"/>
      <c r="D19" s="24"/>
      <c r="E19" s="24"/>
      <c r="F19" s="24"/>
      <c r="G19" s="24"/>
      <c r="H19" s="24"/>
      <c r="I19" s="24"/>
      <c r="J19" s="24"/>
      <c r="K19" s="24"/>
      <c r="L19" s="24"/>
      <c r="M19" s="24"/>
      <c r="N19" s="24"/>
    </row>
    <row r="20" spans="1:14">
      <c r="A20" s="1"/>
      <c r="B20" s="24"/>
      <c r="C20" s="24"/>
      <c r="D20" s="24"/>
      <c r="E20" s="24"/>
      <c r="F20" s="24"/>
      <c r="G20" s="24"/>
      <c r="H20" s="24"/>
      <c r="I20" s="24"/>
      <c r="J20" s="24"/>
      <c r="K20" s="24"/>
      <c r="L20" s="24"/>
      <c r="M20" s="24"/>
      <c r="N20" s="24"/>
    </row>
    <row r="21" spans="1:14">
      <c r="A21" s="1"/>
      <c r="B21" s="24"/>
      <c r="C21" s="24"/>
      <c r="D21" s="24"/>
      <c r="E21" s="24"/>
      <c r="F21" s="24"/>
      <c r="G21" s="24"/>
      <c r="H21" s="24"/>
      <c r="I21" s="24"/>
      <c r="J21" s="24"/>
      <c r="K21" s="24"/>
      <c r="L21" s="24"/>
      <c r="M21" s="24"/>
      <c r="N21" s="24"/>
    </row>
    <row r="22" spans="1:14">
      <c r="A22" s="1"/>
      <c r="B22" s="24"/>
      <c r="C22" s="24"/>
      <c r="D22" s="24"/>
      <c r="E22" s="24"/>
      <c r="F22" s="24"/>
      <c r="G22" s="24"/>
      <c r="H22" s="24"/>
      <c r="I22" s="24"/>
      <c r="J22" s="24"/>
      <c r="K22" s="24"/>
      <c r="L22" s="24"/>
      <c r="M22" s="24"/>
      <c r="N22" s="24"/>
    </row>
    <row r="23" spans="1:14">
      <c r="A23" s="1"/>
      <c r="B23" s="24"/>
      <c r="C23" s="24"/>
      <c r="D23" s="24"/>
      <c r="E23" s="24"/>
      <c r="F23" s="24"/>
      <c r="G23" s="24"/>
      <c r="H23" s="24"/>
      <c r="I23" s="24"/>
      <c r="J23" s="24"/>
      <c r="K23" s="24"/>
      <c r="L23" s="24"/>
      <c r="M23" s="24"/>
      <c r="N23" s="24"/>
    </row>
    <row r="24" spans="1:14" ht="148.5" customHeight="1">
      <c r="A24" s="1"/>
      <c r="B24" s="25" t="s">
        <v>103</v>
      </c>
      <c r="C24" s="26"/>
      <c r="D24" s="26"/>
      <c r="E24" s="26"/>
      <c r="F24" s="26"/>
      <c r="G24" s="26"/>
      <c r="H24" s="26"/>
      <c r="I24" s="26"/>
      <c r="J24" s="26"/>
      <c r="K24" s="26"/>
      <c r="L24" s="26"/>
      <c r="M24" s="26"/>
      <c r="N24" s="26"/>
    </row>
    <row r="25" spans="1:14">
      <c r="M25" s="27" t="s">
        <v>114</v>
      </c>
    </row>
  </sheetData>
  <mergeCells count="1">
    <mergeCell ref="B24:N24"/>
  </mergeCells>
  <hyperlinks>
    <hyperlink ref="M25" r:id="rId1"/>
  </hyperlinks>
  <pageMargins left="0.708661417322835" right="0.708661417322835" top="0.748031496062992" bottom="0.748031496062992" header="0.31496062992126" footer="0.31496062992126"/>
  <pageSetup paperSize="9" scale="71" fitToHeight="0"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AC53"/>
  <sheetViews>
    <sheetView zoomScale="55" zoomScaleNormal="55" workbookViewId="0">
      <pane xSplit="6" ySplit="2" topLeftCell="G3" activePane="bottomRight" state="frozen"/>
      <selection activeCell="B27" sqref="B27:O47"/>
      <selection pane="topRight" activeCell="B27" sqref="B27:O47"/>
      <selection pane="bottomLeft" activeCell="B27" sqref="B27:O47"/>
      <selection pane="bottomRight" activeCell="G3" sqref="G3"/>
    </sheetView>
  </sheetViews>
  <sheetFormatPr defaultColWidth="11" defaultRowHeight="15.5"/>
  <cols>
    <col min="1" max="1" width="15.58203125" style="4" customWidth="1"/>
    <col min="2" max="2" width="5.5" style="4" bestFit="1" customWidth="1"/>
    <col min="3" max="5" width="12.83203125" style="3" customWidth="1"/>
    <col min="6" max="6" width="5.33203125" style="3" customWidth="1"/>
    <col min="7" max="9" width="14.08203125" style="3" customWidth="1"/>
    <col min="10" max="10" width="5" customWidth="1"/>
    <col min="11" max="13" width="12.5" customWidth="1"/>
    <col min="14" max="14" width="7" customWidth="1"/>
    <col min="15" max="17" width="15.58203125" customWidth="1"/>
    <col min="18" max="18" width="7.58203125" customWidth="1"/>
    <col min="19" max="21" width="12.6640625" customWidth="1"/>
    <col min="22" max="22" width="5.08203125" customWidth="1"/>
    <col min="23" max="25" width="12.33203125" customWidth="1"/>
    <col min="26" max="28" width="16.08203125" customWidth="1"/>
  </cols>
  <sheetData>
    <row r="1" spans="1:29">
      <c r="C1" s="3" t="s">
        <v>108</v>
      </c>
      <c r="G1" s="3" t="s">
        <v>113</v>
      </c>
      <c r="K1" s="3" t="s">
        <v>110</v>
      </c>
      <c r="O1" s="3" t="s">
        <v>111</v>
      </c>
      <c r="S1" s="3" t="s">
        <v>112</v>
      </c>
      <c r="W1" s="3" t="s">
        <v>105</v>
      </c>
      <c r="X1" s="3" t="s">
        <v>106</v>
      </c>
      <c r="Y1" s="3" t="s">
        <v>107</v>
      </c>
      <c r="Z1" s="3" t="s">
        <v>104</v>
      </c>
      <c r="AB1" s="3" t="s">
        <v>109</v>
      </c>
    </row>
    <row r="2" spans="1:29" s="23" customFormat="1" ht="133" customHeight="1">
      <c r="A2" s="21"/>
      <c r="B2" s="21"/>
      <c r="C2" s="22" t="s">
        <v>101</v>
      </c>
      <c r="D2" s="22" t="s">
        <v>100</v>
      </c>
      <c r="E2" s="22" t="s">
        <v>99</v>
      </c>
      <c r="F2" s="22"/>
      <c r="G2" s="22" t="s">
        <v>98</v>
      </c>
      <c r="H2" s="22" t="s">
        <v>97</v>
      </c>
      <c r="I2" s="22" t="s">
        <v>96</v>
      </c>
      <c r="J2" s="22"/>
      <c r="K2" s="22" t="s">
        <v>95</v>
      </c>
      <c r="L2" s="22" t="s">
        <v>94</v>
      </c>
      <c r="M2" s="22" t="s">
        <v>93</v>
      </c>
      <c r="N2" s="22"/>
      <c r="O2" s="22" t="s">
        <v>92</v>
      </c>
      <c r="P2" s="22" t="s">
        <v>91</v>
      </c>
      <c r="Q2" s="22" t="s">
        <v>90</v>
      </c>
      <c r="R2" s="22"/>
      <c r="S2" s="22" t="s">
        <v>89</v>
      </c>
      <c r="T2" s="22" t="s">
        <v>88</v>
      </c>
      <c r="U2" s="22" t="s">
        <v>87</v>
      </c>
      <c r="V2" s="22"/>
      <c r="W2" s="22" t="s">
        <v>86</v>
      </c>
      <c r="X2" s="22" t="s">
        <v>85</v>
      </c>
      <c r="Y2" s="22" t="s">
        <v>84</v>
      </c>
      <c r="Z2" s="22" t="s">
        <v>83</v>
      </c>
      <c r="AA2" s="22" t="s">
        <v>82</v>
      </c>
      <c r="AB2" s="22" t="s">
        <v>81</v>
      </c>
    </row>
    <row r="3" spans="1:29">
      <c r="A3" s="19" t="s">
        <v>80</v>
      </c>
      <c r="B3" s="16" t="s">
        <v>79</v>
      </c>
      <c r="C3" s="5">
        <v>66.666666666666671</v>
      </c>
      <c r="D3" s="5">
        <f t="shared" ref="D3:D37" si="0">C3-E3</f>
        <v>21.111111111111114</v>
      </c>
      <c r="E3" s="5">
        <v>45.555555555555557</v>
      </c>
      <c r="F3" s="5"/>
      <c r="G3" s="9">
        <v>48402.339728999999</v>
      </c>
      <c r="H3" s="9">
        <v>37720.628640000003</v>
      </c>
      <c r="I3" s="9">
        <f t="shared" ref="I3:I37" si="1">G3-H3</f>
        <v>10681.711088999997</v>
      </c>
      <c r="K3" s="3">
        <v>30</v>
      </c>
      <c r="L3" s="3">
        <v>25.3</v>
      </c>
      <c r="M3" s="3">
        <f t="shared" ref="M3:M37" si="2">K3-L3</f>
        <v>4.6999999999999993</v>
      </c>
      <c r="N3" s="3"/>
      <c r="O3" s="6">
        <v>78.599999999999994</v>
      </c>
      <c r="P3" s="6">
        <v>70.5</v>
      </c>
      <c r="Q3" s="6">
        <f t="shared" ref="Q3:Q37" si="3">O3-P3</f>
        <v>8.0999999999999943</v>
      </c>
      <c r="R3" s="6"/>
      <c r="S3" s="6">
        <v>11.7</v>
      </c>
      <c r="T3" s="6">
        <v>17.2</v>
      </c>
      <c r="U3" s="6">
        <f t="shared" ref="U3:U37" si="4">S3-T3</f>
        <v>-5.5</v>
      </c>
      <c r="V3" s="6"/>
      <c r="W3" s="6">
        <v>6.2517890930175781</v>
      </c>
      <c r="X3" s="6">
        <v>49</v>
      </c>
      <c r="Y3" s="6">
        <v>43</v>
      </c>
      <c r="Z3" s="6">
        <v>78</v>
      </c>
      <c r="AA3" s="6">
        <v>81</v>
      </c>
      <c r="AB3" s="6">
        <v>2.9609127040000001</v>
      </c>
    </row>
    <row r="4" spans="1:29">
      <c r="A4" s="19" t="s">
        <v>78</v>
      </c>
      <c r="B4" s="16" t="s">
        <v>77</v>
      </c>
      <c r="C4" s="5">
        <v>59.722222222222229</v>
      </c>
      <c r="D4" s="5">
        <f t="shared" si="0"/>
        <v>17.5</v>
      </c>
      <c r="E4" s="5">
        <v>42.222222222222229</v>
      </c>
      <c r="F4" s="5"/>
      <c r="G4" s="9">
        <v>52262.417268999998</v>
      </c>
      <c r="H4" s="9">
        <v>42508.553758000002</v>
      </c>
      <c r="I4" s="9">
        <f t="shared" si="1"/>
        <v>9753.8635109999959</v>
      </c>
      <c r="K4" s="3">
        <v>37.200000000000003</v>
      </c>
      <c r="L4" s="3">
        <v>26.8</v>
      </c>
      <c r="M4" s="3">
        <f t="shared" si="2"/>
        <v>10.400000000000002</v>
      </c>
      <c r="N4" s="3"/>
      <c r="O4" s="6">
        <v>84.8</v>
      </c>
      <c r="P4" s="6">
        <v>76.3</v>
      </c>
      <c r="Q4" s="6">
        <f t="shared" si="3"/>
        <v>8.5</v>
      </c>
      <c r="R4" s="6"/>
      <c r="S4" s="6">
        <v>15.4</v>
      </c>
      <c r="T4" s="6">
        <v>23.1</v>
      </c>
      <c r="U4" s="6">
        <f t="shared" si="4"/>
        <v>-7.7000000000000011</v>
      </c>
      <c r="V4" s="6"/>
      <c r="W4" s="6">
        <v>5.2986526489257813</v>
      </c>
      <c r="X4" s="6"/>
      <c r="Y4" s="6"/>
      <c r="Z4" s="6">
        <v>70</v>
      </c>
      <c r="AA4" s="6">
        <v>68</v>
      </c>
      <c r="AB4" s="6">
        <v>2.447471857</v>
      </c>
    </row>
    <row r="5" spans="1:29">
      <c r="A5" s="19" t="s">
        <v>76</v>
      </c>
      <c r="B5" s="16" t="s">
        <v>75</v>
      </c>
      <c r="C5" s="5">
        <v>64.444444444444443</v>
      </c>
      <c r="D5" s="5">
        <f t="shared" si="0"/>
        <v>16.666666666666664</v>
      </c>
      <c r="E5" s="5">
        <v>47.777777777777779</v>
      </c>
      <c r="F5" s="5"/>
      <c r="G5" s="9">
        <v>47881.683633000001</v>
      </c>
      <c r="H5" s="9">
        <v>38861.177566999999</v>
      </c>
      <c r="I5" s="9">
        <f t="shared" si="1"/>
        <v>9020.5060660000017</v>
      </c>
      <c r="K5" s="3">
        <v>38</v>
      </c>
      <c r="L5" s="3">
        <v>23.3</v>
      </c>
      <c r="M5" s="3">
        <f t="shared" si="2"/>
        <v>14.7</v>
      </c>
      <c r="N5" s="3"/>
      <c r="O5" s="6">
        <v>80.3</v>
      </c>
      <c r="P5" s="6">
        <v>72.7</v>
      </c>
      <c r="Q5" s="6">
        <f t="shared" si="3"/>
        <v>7.5999999999999943</v>
      </c>
      <c r="R5" s="6"/>
      <c r="S5" s="6">
        <v>3.7</v>
      </c>
      <c r="T5" s="6">
        <v>13.6</v>
      </c>
      <c r="U5" s="6">
        <f t="shared" si="4"/>
        <v>-9.8999999999999986</v>
      </c>
      <c r="V5" s="6"/>
      <c r="W5" s="6">
        <v>5.7632393836975098</v>
      </c>
      <c r="X5" s="6"/>
      <c r="Y5" s="6"/>
      <c r="Z5" s="6">
        <v>78</v>
      </c>
      <c r="AA5" s="6">
        <v>78</v>
      </c>
      <c r="AB5" s="6">
        <v>2.5878648759999998</v>
      </c>
    </row>
    <row r="6" spans="1:29">
      <c r="A6" s="19" t="s">
        <v>74</v>
      </c>
      <c r="B6" s="16" t="s">
        <v>73</v>
      </c>
      <c r="C6" s="5">
        <v>86.527777777777786</v>
      </c>
      <c r="D6" s="5">
        <f t="shared" si="0"/>
        <v>35.416666666666679</v>
      </c>
      <c r="E6" s="5">
        <v>51.111111111111107</v>
      </c>
      <c r="F6" s="5"/>
      <c r="G6" s="9">
        <v>45750.530799</v>
      </c>
      <c r="H6" s="9">
        <v>37291.600177</v>
      </c>
      <c r="I6" s="9">
        <f t="shared" si="1"/>
        <v>8458.9306219999999</v>
      </c>
      <c r="K6" s="3">
        <v>26.9</v>
      </c>
      <c r="L6" s="3">
        <v>20.6</v>
      </c>
      <c r="M6" s="3">
        <f t="shared" si="2"/>
        <v>6.2999999999999972</v>
      </c>
      <c r="N6" s="3"/>
      <c r="O6" s="6">
        <v>83.2</v>
      </c>
      <c r="P6" s="6">
        <v>78.5</v>
      </c>
      <c r="Q6" s="6">
        <f t="shared" si="3"/>
        <v>4.7000000000000028</v>
      </c>
      <c r="R6" s="6"/>
      <c r="S6" s="6">
        <v>18.2</v>
      </c>
      <c r="T6" s="6">
        <v>23.9</v>
      </c>
      <c r="U6" s="6">
        <f t="shared" si="4"/>
        <v>-5.6999999999999993</v>
      </c>
      <c r="V6" s="6"/>
      <c r="W6" s="6">
        <v>5.6987876892089844</v>
      </c>
      <c r="X6" s="6">
        <v>44</v>
      </c>
      <c r="Y6" s="6">
        <v>44</v>
      </c>
      <c r="Z6" s="6">
        <v>88</v>
      </c>
      <c r="AA6" s="6">
        <v>88</v>
      </c>
      <c r="AB6" s="6">
        <v>3.0072505469999999</v>
      </c>
    </row>
    <row r="7" spans="1:29">
      <c r="A7" s="19" t="s">
        <v>72</v>
      </c>
      <c r="B7" s="16" t="s">
        <v>71</v>
      </c>
      <c r="C7" s="5">
        <v>38.611111111111107</v>
      </c>
      <c r="D7" s="5">
        <f t="shared" si="0"/>
        <v>14.166666666666668</v>
      </c>
      <c r="E7" s="5">
        <v>24.444444444444439</v>
      </c>
      <c r="F7" s="5"/>
      <c r="G7" s="9">
        <v>23265.702491</v>
      </c>
      <c r="H7" s="9">
        <v>13914.175024</v>
      </c>
      <c r="I7" s="9">
        <f t="shared" si="1"/>
        <v>9351.5274669999999</v>
      </c>
      <c r="K7" s="3">
        <v>22.6</v>
      </c>
      <c r="L7" s="3">
        <v>12.5</v>
      </c>
      <c r="M7" s="3">
        <f t="shared" si="2"/>
        <v>10.100000000000001</v>
      </c>
      <c r="N7" s="3"/>
      <c r="O7" s="6">
        <v>69.7</v>
      </c>
      <c r="P7" s="6">
        <v>49.7</v>
      </c>
      <c r="Q7" s="6">
        <f t="shared" si="3"/>
        <v>20</v>
      </c>
      <c r="R7" s="6"/>
      <c r="S7" s="6">
        <v>12.5</v>
      </c>
      <c r="T7" s="6">
        <v>6.1</v>
      </c>
      <c r="U7" s="6">
        <f t="shared" si="4"/>
        <v>6.4</v>
      </c>
      <c r="V7" s="6"/>
      <c r="W7" s="6">
        <v>5.1461105346679688</v>
      </c>
      <c r="X7" s="6">
        <v>43</v>
      </c>
      <c r="Y7" s="6">
        <v>43</v>
      </c>
      <c r="Z7" s="6">
        <v>59</v>
      </c>
      <c r="AA7" s="6"/>
      <c r="AB7" s="6">
        <v>2.6590759749999999</v>
      </c>
    </row>
    <row r="8" spans="1:29">
      <c r="A8" s="19" t="s">
        <v>70</v>
      </c>
      <c r="B8" s="16" t="s">
        <v>69</v>
      </c>
      <c r="C8" s="5">
        <v>34.444444444444443</v>
      </c>
      <c r="D8" s="5">
        <f t="shared" si="0"/>
        <v>15</v>
      </c>
      <c r="E8" s="5">
        <v>19.444444444444443</v>
      </c>
      <c r="F8" s="5"/>
      <c r="G8" s="9">
        <v>36764.390255999999</v>
      </c>
      <c r="H8" s="9">
        <v>22315.865775999999</v>
      </c>
      <c r="I8" s="9">
        <f t="shared" si="1"/>
        <v>14448.52448</v>
      </c>
      <c r="K8" s="3">
        <v>22.5</v>
      </c>
      <c r="L8" s="3">
        <v>17</v>
      </c>
      <c r="M8" s="3">
        <f t="shared" si="2"/>
        <v>5.5</v>
      </c>
      <c r="N8" s="3"/>
      <c r="O8" s="6">
        <v>82.3</v>
      </c>
      <c r="P8" s="6">
        <v>81.8</v>
      </c>
      <c r="Q8" s="6">
        <f t="shared" si="3"/>
        <v>0.5</v>
      </c>
      <c r="R8" s="6"/>
      <c r="S8" s="6">
        <v>15.6</v>
      </c>
      <c r="T8" s="6">
        <v>19.100000000000001</v>
      </c>
      <c r="U8" s="6">
        <f t="shared" si="4"/>
        <v>-3.5000000000000018</v>
      </c>
      <c r="V8" s="6"/>
      <c r="W8" s="6">
        <v>4.9560708999633789</v>
      </c>
      <c r="X8" s="6"/>
      <c r="Y8" s="6"/>
      <c r="Z8" s="6">
        <v>44</v>
      </c>
      <c r="AA8" s="6"/>
      <c r="AB8" s="6">
        <v>2.2981595989999999</v>
      </c>
      <c r="AC8" s="18"/>
    </row>
    <row r="9" spans="1:29">
      <c r="A9" s="19" t="s">
        <v>68</v>
      </c>
      <c r="B9" s="16" t="s">
        <v>67</v>
      </c>
      <c r="C9" s="5">
        <v>57.222222222222221</v>
      </c>
      <c r="D9" s="5">
        <f t="shared" si="0"/>
        <v>31.388888888888893</v>
      </c>
      <c r="E9" s="5">
        <v>25.833333333333329</v>
      </c>
      <c r="F9" s="5"/>
      <c r="G9" s="9">
        <v>51908.766844999998</v>
      </c>
      <c r="H9" s="9">
        <v>43876.492019999998</v>
      </c>
      <c r="I9" s="9">
        <f t="shared" si="1"/>
        <v>8032.2748250000004</v>
      </c>
      <c r="K9" s="3">
        <v>37.4</v>
      </c>
      <c r="L9" s="3">
        <v>38</v>
      </c>
      <c r="M9" s="3">
        <f t="shared" si="2"/>
        <v>-0.60000000000000142</v>
      </c>
      <c r="N9" s="3"/>
      <c r="O9" s="6">
        <v>83.1</v>
      </c>
      <c r="P9" s="6">
        <v>84</v>
      </c>
      <c r="Q9" s="6">
        <f t="shared" si="3"/>
        <v>-0.90000000000000568</v>
      </c>
      <c r="R9" s="6"/>
      <c r="S9" s="6">
        <v>5.3</v>
      </c>
      <c r="T9" s="6">
        <v>10.8</v>
      </c>
      <c r="U9" s="6">
        <f t="shared" si="4"/>
        <v>-5.5000000000000009</v>
      </c>
      <c r="V9" s="6"/>
      <c r="W9" s="6">
        <v>7.2754001617431641</v>
      </c>
      <c r="X9" s="6"/>
      <c r="Y9" s="6"/>
      <c r="Z9" s="6">
        <v>88</v>
      </c>
      <c r="AA9" s="6">
        <v>88</v>
      </c>
      <c r="AB9" s="6">
        <v>2.9345872399999999</v>
      </c>
      <c r="AC9" s="18"/>
    </row>
    <row r="10" spans="1:29">
      <c r="A10" s="19" t="s">
        <v>66</v>
      </c>
      <c r="B10" s="16" t="s">
        <v>65</v>
      </c>
      <c r="C10" s="5">
        <v>39.722222222222229</v>
      </c>
      <c r="D10" s="5">
        <f t="shared" si="0"/>
        <v>12.500000000000004</v>
      </c>
      <c r="E10" s="5">
        <v>27.222222222222225</v>
      </c>
      <c r="F10" s="5"/>
      <c r="G10" s="9">
        <v>33330.700461</v>
      </c>
      <c r="H10" s="9">
        <v>15433.285363000001</v>
      </c>
      <c r="I10" s="9">
        <f t="shared" si="1"/>
        <v>17897.415097999998</v>
      </c>
      <c r="K10" s="3">
        <v>28.7</v>
      </c>
      <c r="L10" s="3">
        <v>17.8</v>
      </c>
      <c r="M10" s="3">
        <f t="shared" si="2"/>
        <v>10.899999999999999</v>
      </c>
      <c r="N10" s="3"/>
      <c r="O10" s="6">
        <v>83</v>
      </c>
      <c r="P10" s="6">
        <v>84.1</v>
      </c>
      <c r="Q10" s="6">
        <f t="shared" si="3"/>
        <v>-1.0999999999999943</v>
      </c>
      <c r="R10" s="6"/>
      <c r="S10" s="6">
        <v>28.3</v>
      </c>
      <c r="T10" s="6">
        <v>25</v>
      </c>
      <c r="U10" s="6">
        <f t="shared" si="4"/>
        <v>3.3000000000000007</v>
      </c>
      <c r="V10" s="6"/>
      <c r="W10" s="6">
        <v>2.7769284248352051</v>
      </c>
      <c r="X10" s="6"/>
      <c r="Y10" s="6"/>
      <c r="Z10" s="6">
        <v>29</v>
      </c>
      <c r="AA10" s="6">
        <v>32</v>
      </c>
      <c r="AB10" s="6">
        <v>2.6301968100000002</v>
      </c>
      <c r="AC10" s="18"/>
    </row>
    <row r="11" spans="1:29">
      <c r="A11" s="19" t="s">
        <v>64</v>
      </c>
      <c r="B11" s="16" t="s">
        <v>63</v>
      </c>
      <c r="C11" s="5">
        <v>66.666666666666671</v>
      </c>
      <c r="D11" s="5">
        <f t="shared" si="0"/>
        <v>17.222222222222221</v>
      </c>
      <c r="E11" s="5">
        <v>49.44444444444445</v>
      </c>
      <c r="F11" s="5"/>
      <c r="G11" s="9">
        <v>45433.151009000001</v>
      </c>
      <c r="H11" s="9">
        <v>35661.81263</v>
      </c>
      <c r="I11" s="9">
        <f t="shared" si="1"/>
        <v>9771.3383790000007</v>
      </c>
      <c r="K11" s="3">
        <v>47</v>
      </c>
      <c r="L11" s="3">
        <v>36.5</v>
      </c>
      <c r="M11" s="3">
        <f t="shared" si="2"/>
        <v>10.5</v>
      </c>
      <c r="N11" s="3"/>
      <c r="O11" s="6">
        <v>84.6</v>
      </c>
      <c r="P11" s="6">
        <v>85</v>
      </c>
      <c r="Q11" s="6">
        <f t="shared" si="3"/>
        <v>-0.40000000000000568</v>
      </c>
      <c r="R11" s="6"/>
      <c r="S11" s="6">
        <v>17.7</v>
      </c>
      <c r="T11" s="6">
        <v>20.399999999999999</v>
      </c>
      <c r="U11" s="6">
        <f t="shared" si="4"/>
        <v>-2.6999999999999993</v>
      </c>
      <c r="V11" s="6"/>
      <c r="W11" s="6">
        <v>6.2744216918945313</v>
      </c>
      <c r="X11" s="6"/>
      <c r="Y11" s="6"/>
      <c r="Z11" s="6">
        <v>79</v>
      </c>
      <c r="AA11" s="6">
        <v>77</v>
      </c>
      <c r="AB11" s="6">
        <v>2.9118440149999998</v>
      </c>
      <c r="AC11" s="18"/>
    </row>
    <row r="12" spans="1:29">
      <c r="A12" s="19" t="s">
        <v>62</v>
      </c>
      <c r="B12" s="16" t="s">
        <v>61</v>
      </c>
      <c r="C12" s="5">
        <v>74.444444444444443</v>
      </c>
      <c r="D12" s="5">
        <f t="shared" si="0"/>
        <v>25</v>
      </c>
      <c r="E12" s="5">
        <v>49.444444444444443</v>
      </c>
      <c r="F12" s="5"/>
      <c r="G12" s="9">
        <v>42507.281075999999</v>
      </c>
      <c r="H12" s="9">
        <v>36293.998715000002</v>
      </c>
      <c r="I12" s="9">
        <f t="shared" si="1"/>
        <v>6213.2823609999978</v>
      </c>
      <c r="K12" s="3">
        <v>39.700000000000003</v>
      </c>
      <c r="L12" s="3">
        <v>12.1</v>
      </c>
      <c r="M12" s="3">
        <f t="shared" si="2"/>
        <v>27.6</v>
      </c>
      <c r="N12" s="3"/>
      <c r="O12" s="6">
        <v>83.6</v>
      </c>
      <c r="P12" s="6">
        <v>78.400000000000006</v>
      </c>
      <c r="Q12" s="6">
        <f t="shared" si="3"/>
        <v>5.1999999999999886</v>
      </c>
      <c r="R12" s="6"/>
      <c r="S12" s="6">
        <v>13</v>
      </c>
      <c r="T12" s="6">
        <v>14.6</v>
      </c>
      <c r="U12" s="6">
        <f t="shared" si="4"/>
        <v>-1.5999999999999996</v>
      </c>
      <c r="V12" s="6"/>
      <c r="W12" s="6">
        <v>6.1073212623596191</v>
      </c>
      <c r="X12" s="6">
        <v>36</v>
      </c>
      <c r="Y12" s="6">
        <v>37</v>
      </c>
      <c r="Z12" s="6">
        <v>73</v>
      </c>
      <c r="AA12" s="6">
        <v>76</v>
      </c>
      <c r="AB12" s="6">
        <v>2.9355812069999998</v>
      </c>
      <c r="AC12" s="18"/>
    </row>
    <row r="13" spans="1:29">
      <c r="A13" s="19" t="s">
        <v>60</v>
      </c>
      <c r="B13" s="16" t="s">
        <v>59</v>
      </c>
      <c r="C13" s="5">
        <v>68.333333333333329</v>
      </c>
      <c r="D13" s="5">
        <f t="shared" si="0"/>
        <v>23.333333333333329</v>
      </c>
      <c r="E13" s="3">
        <v>45</v>
      </c>
      <c r="G13" s="9">
        <v>49965.821909999999</v>
      </c>
      <c r="H13" s="9">
        <v>39160.792935999998</v>
      </c>
      <c r="I13" s="9">
        <f t="shared" si="1"/>
        <v>10805.028974000001</v>
      </c>
      <c r="K13" s="3">
        <v>30.9</v>
      </c>
      <c r="L13" s="3">
        <v>32.200000000000003</v>
      </c>
      <c r="M13" s="3">
        <f t="shared" si="2"/>
        <v>-1.3000000000000043</v>
      </c>
      <c r="N13" s="3"/>
      <c r="O13" s="6">
        <v>82.9</v>
      </c>
      <c r="P13" s="6">
        <v>76.900000000000006</v>
      </c>
      <c r="Q13" s="6">
        <f t="shared" si="3"/>
        <v>6</v>
      </c>
      <c r="R13" s="6"/>
      <c r="S13" s="6">
        <v>16.2</v>
      </c>
      <c r="T13" s="6">
        <v>19.600000000000001</v>
      </c>
      <c r="U13" s="6">
        <f t="shared" si="4"/>
        <v>-3.4000000000000021</v>
      </c>
      <c r="V13" s="6"/>
      <c r="W13" s="6">
        <v>6.0212368965148926</v>
      </c>
      <c r="X13" s="6"/>
      <c r="Y13" s="6"/>
      <c r="Z13" s="6">
        <v>73</v>
      </c>
      <c r="AA13" s="6">
        <v>69</v>
      </c>
      <c r="AB13" s="6">
        <v>2.784362078</v>
      </c>
      <c r="AC13" s="18"/>
    </row>
    <row r="14" spans="1:29">
      <c r="A14" s="19" t="s">
        <v>58</v>
      </c>
      <c r="B14" s="16" t="s">
        <v>57</v>
      </c>
      <c r="C14" s="5">
        <v>60</v>
      </c>
      <c r="D14" s="5">
        <f t="shared" si="0"/>
        <v>17.500000000000007</v>
      </c>
      <c r="E14" s="5">
        <v>42.499999999999993</v>
      </c>
      <c r="F14" s="5"/>
      <c r="G14" s="9">
        <v>28010.266005000001</v>
      </c>
      <c r="H14" s="9">
        <v>26752.39689</v>
      </c>
      <c r="I14" s="9">
        <f t="shared" si="1"/>
        <v>1257.8691150000013</v>
      </c>
      <c r="K14" s="3">
        <v>18.7</v>
      </c>
      <c r="L14" s="3">
        <v>8.6999999999999993</v>
      </c>
      <c r="M14" s="3">
        <f t="shared" si="2"/>
        <v>10</v>
      </c>
      <c r="N14" s="3"/>
      <c r="O14" s="6">
        <v>76.7</v>
      </c>
      <c r="P14" s="6">
        <v>62</v>
      </c>
      <c r="Q14" s="6">
        <f t="shared" si="3"/>
        <v>14.700000000000003</v>
      </c>
      <c r="R14" s="6"/>
      <c r="S14" s="6">
        <v>4.5</v>
      </c>
      <c r="T14" s="6">
        <v>13.9</v>
      </c>
      <c r="U14" s="6">
        <f t="shared" si="4"/>
        <v>-9.4</v>
      </c>
      <c r="V14" s="6"/>
      <c r="W14" s="6">
        <v>3.8796579837799072</v>
      </c>
      <c r="X14" s="6"/>
      <c r="Y14" s="6"/>
      <c r="Z14" s="6">
        <v>34</v>
      </c>
      <c r="AA14" s="6"/>
      <c r="AB14" s="6">
        <v>2.2874636650000002</v>
      </c>
      <c r="AC14" s="18"/>
    </row>
    <row r="15" spans="1:29">
      <c r="A15" s="19" t="s">
        <v>56</v>
      </c>
      <c r="B15" s="16" t="s">
        <v>55</v>
      </c>
      <c r="C15" s="5">
        <v>67.222222222222229</v>
      </c>
      <c r="D15" s="5">
        <f t="shared" si="0"/>
        <v>22.777777777777779</v>
      </c>
      <c r="E15" s="5">
        <v>44.44444444444445</v>
      </c>
      <c r="F15" s="5"/>
      <c r="G15" s="9">
        <v>53470.539298000003</v>
      </c>
      <c r="H15" s="9">
        <v>37241.030676000002</v>
      </c>
      <c r="I15" s="9">
        <f t="shared" si="1"/>
        <v>16229.508622000001</v>
      </c>
      <c r="K15" s="3">
        <v>38.1</v>
      </c>
      <c r="L15" s="3">
        <v>34.9</v>
      </c>
      <c r="M15" s="3">
        <f t="shared" si="2"/>
        <v>3.2000000000000028</v>
      </c>
      <c r="N15" s="3"/>
      <c r="O15" s="6">
        <v>87.9</v>
      </c>
      <c r="P15" s="6">
        <v>88.2</v>
      </c>
      <c r="Q15" s="6">
        <f t="shared" si="3"/>
        <v>-0.29999999999999716</v>
      </c>
      <c r="R15" s="6"/>
      <c r="S15" s="6">
        <v>11.5</v>
      </c>
      <c r="T15" s="6">
        <v>19.2</v>
      </c>
      <c r="U15" s="6">
        <f t="shared" si="4"/>
        <v>-7.6999999999999993</v>
      </c>
      <c r="V15" s="6"/>
      <c r="W15" s="6">
        <v>8.2843265533447266</v>
      </c>
      <c r="X15" s="6"/>
      <c r="Y15" s="6"/>
      <c r="Z15" s="6">
        <v>28</v>
      </c>
      <c r="AA15" s="6">
        <v>34</v>
      </c>
      <c r="AB15" s="6">
        <v>2.93706274</v>
      </c>
      <c r="AC15" s="18"/>
    </row>
    <row r="16" spans="1:29">
      <c r="A16" s="19" t="s">
        <v>54</v>
      </c>
      <c r="B16" s="16" t="s">
        <v>53</v>
      </c>
      <c r="C16" s="5">
        <v>59.444444444444457</v>
      </c>
      <c r="D16" s="5">
        <f t="shared" si="0"/>
        <v>22.777777777777779</v>
      </c>
      <c r="E16" s="5">
        <v>36.666666666666679</v>
      </c>
      <c r="F16" s="5"/>
      <c r="G16" s="9">
        <v>81018.775265999997</v>
      </c>
      <c r="H16" s="9">
        <v>43097.234744000001</v>
      </c>
      <c r="I16" s="9">
        <f t="shared" si="1"/>
        <v>37921.540521999996</v>
      </c>
      <c r="K16" s="3">
        <v>22.2</v>
      </c>
      <c r="L16" s="3">
        <v>13.3</v>
      </c>
      <c r="M16" s="3">
        <f t="shared" si="2"/>
        <v>8.8999999999999986</v>
      </c>
      <c r="N16" s="3"/>
      <c r="O16" s="6">
        <v>77</v>
      </c>
      <c r="P16" s="6">
        <v>65.400000000000006</v>
      </c>
      <c r="Q16" s="6">
        <f t="shared" si="3"/>
        <v>11.599999999999994</v>
      </c>
      <c r="R16" s="6"/>
      <c r="S16" s="6">
        <v>5.9</v>
      </c>
      <c r="T16" s="6">
        <v>19.7</v>
      </c>
      <c r="U16" s="6">
        <f t="shared" si="4"/>
        <v>-13.799999999999999</v>
      </c>
      <c r="V16" s="6"/>
      <c r="W16" s="6">
        <v>5.2037696838378906</v>
      </c>
      <c r="X16" s="6">
        <v>49</v>
      </c>
      <c r="Y16" s="6">
        <v>42</v>
      </c>
      <c r="Z16" s="6">
        <v>82</v>
      </c>
      <c r="AA16" s="6">
        <v>85</v>
      </c>
      <c r="AB16" s="6">
        <v>2.538425207</v>
      </c>
      <c r="AC16" s="18"/>
    </row>
    <row r="17" spans="1:29">
      <c r="A17" s="19" t="s">
        <v>52</v>
      </c>
      <c r="B17" s="16" t="s">
        <v>51</v>
      </c>
      <c r="C17" s="5">
        <v>32.222222222222221</v>
      </c>
      <c r="D17" s="5">
        <f t="shared" si="0"/>
        <v>26.111111111111114</v>
      </c>
      <c r="E17" s="5">
        <v>6.1111111111111063</v>
      </c>
      <c r="F17" s="5"/>
      <c r="G17" s="9">
        <v>37251.763772999999</v>
      </c>
      <c r="H17" s="9">
        <v>27391.089835999999</v>
      </c>
      <c r="I17" s="9">
        <f t="shared" si="1"/>
        <v>9860.6739369999996</v>
      </c>
      <c r="K17" s="3">
        <v>29.2</v>
      </c>
      <c r="L17" s="3">
        <v>14.2</v>
      </c>
      <c r="M17" s="3">
        <f t="shared" si="2"/>
        <v>15</v>
      </c>
      <c r="N17" s="3"/>
      <c r="O17" s="6">
        <v>79.7</v>
      </c>
      <c r="P17" s="6">
        <v>70.3</v>
      </c>
      <c r="Q17" s="6">
        <f t="shared" si="3"/>
        <v>9.4000000000000057</v>
      </c>
      <c r="R17" s="6"/>
      <c r="S17" s="6">
        <v>21.8</v>
      </c>
      <c r="T17" s="6">
        <v>28</v>
      </c>
      <c r="U17" s="6">
        <f t="shared" si="4"/>
        <v>-6.1999999999999993</v>
      </c>
      <c r="V17" s="6"/>
      <c r="W17" s="6">
        <v>4.8889851570129395</v>
      </c>
      <c r="X17" s="6">
        <v>43</v>
      </c>
      <c r="Y17" s="6">
        <v>33</v>
      </c>
      <c r="Z17" s="6">
        <v>33</v>
      </c>
      <c r="AA17" s="6"/>
      <c r="AB17" s="20"/>
      <c r="AC17" s="18"/>
    </row>
    <row r="18" spans="1:29">
      <c r="A18" s="19" t="s">
        <v>50</v>
      </c>
      <c r="B18" s="16" t="s">
        <v>49</v>
      </c>
      <c r="C18" s="5">
        <v>39.444444444444443</v>
      </c>
      <c r="D18" s="5">
        <f t="shared" si="0"/>
        <v>20</v>
      </c>
      <c r="E18" s="5">
        <v>19.444444444444443</v>
      </c>
      <c r="F18" s="5"/>
      <c r="G18" s="9">
        <v>38485.936948000002</v>
      </c>
      <c r="H18" s="9">
        <v>38059.263676000002</v>
      </c>
      <c r="I18" s="9">
        <f t="shared" si="1"/>
        <v>426.673272</v>
      </c>
      <c r="K18" s="3">
        <v>35.700000000000003</v>
      </c>
      <c r="L18" s="3">
        <v>9.8000000000000007</v>
      </c>
      <c r="M18" s="3">
        <f t="shared" si="2"/>
        <v>25.900000000000002</v>
      </c>
      <c r="N18" s="3"/>
      <c r="O18" s="6">
        <v>67.400000000000006</v>
      </c>
      <c r="P18" s="6">
        <v>57.9</v>
      </c>
      <c r="Q18" s="6">
        <f t="shared" si="3"/>
        <v>9.5000000000000071</v>
      </c>
      <c r="R18" s="6"/>
      <c r="S18" s="6">
        <v>5.6</v>
      </c>
      <c r="T18" s="6">
        <v>8.5</v>
      </c>
      <c r="U18" s="6">
        <f t="shared" si="4"/>
        <v>-2.9000000000000004</v>
      </c>
      <c r="V18" s="6"/>
      <c r="W18" s="6">
        <v>3.3404941558837891</v>
      </c>
      <c r="X18" s="6">
        <v>39</v>
      </c>
      <c r="Y18" s="6">
        <v>40</v>
      </c>
      <c r="Z18" s="6">
        <v>62</v>
      </c>
      <c r="AA18" s="6">
        <v>70</v>
      </c>
      <c r="AB18" s="6">
        <v>2.6463050840000002</v>
      </c>
      <c r="AC18" s="18"/>
    </row>
    <row r="19" spans="1:29">
      <c r="A19" s="19" t="s">
        <v>48</v>
      </c>
      <c r="B19" s="16" t="s">
        <v>47</v>
      </c>
      <c r="C19" s="5">
        <v>24.166666666666668</v>
      </c>
      <c r="D19" s="5">
        <f t="shared" si="0"/>
        <v>17.500000000000004</v>
      </c>
      <c r="E19" s="5">
        <v>6.6666666666666652</v>
      </c>
      <c r="F19" s="5"/>
      <c r="G19" s="9">
        <v>41851.422907</v>
      </c>
      <c r="H19" s="9">
        <v>35258.794998999998</v>
      </c>
      <c r="I19" s="9">
        <f t="shared" si="1"/>
        <v>6592.6279080000022</v>
      </c>
      <c r="K19" s="3">
        <v>10.199999999999999</v>
      </c>
      <c r="L19" s="3">
        <v>7.3</v>
      </c>
      <c r="M19" s="3">
        <f t="shared" si="2"/>
        <v>2.8999999999999995</v>
      </c>
      <c r="N19" s="3"/>
      <c r="O19" s="6">
        <v>78.900000000000006</v>
      </c>
      <c r="P19" s="6">
        <v>66.5</v>
      </c>
      <c r="Q19" s="6">
        <f t="shared" si="3"/>
        <v>12.400000000000006</v>
      </c>
      <c r="R19" s="6"/>
      <c r="S19" s="6">
        <v>24.5</v>
      </c>
      <c r="T19" s="6">
        <v>33.9</v>
      </c>
      <c r="U19" s="6">
        <f t="shared" si="4"/>
        <v>-9.3999999999999986</v>
      </c>
      <c r="V19" s="6"/>
      <c r="W19" s="6">
        <v>4.7503080368041992</v>
      </c>
      <c r="X19" s="6">
        <v>45</v>
      </c>
      <c r="Y19" s="6">
        <v>25</v>
      </c>
      <c r="Z19" s="6">
        <v>35</v>
      </c>
      <c r="AA19" s="6">
        <v>33</v>
      </c>
      <c r="AB19" s="6">
        <v>2.4602947240000002</v>
      </c>
      <c r="AC19" s="18"/>
    </row>
    <row r="20" spans="1:29">
      <c r="A20" s="19" t="s">
        <v>46</v>
      </c>
      <c r="B20" s="16" t="s">
        <v>45</v>
      </c>
      <c r="C20" s="5">
        <v>28.888888888888886</v>
      </c>
      <c r="D20" s="5">
        <f t="shared" si="0"/>
        <v>12.5</v>
      </c>
      <c r="E20" s="5">
        <v>16.388888888888886</v>
      </c>
      <c r="F20" s="5"/>
      <c r="G20" s="9">
        <v>40856.304968999997</v>
      </c>
      <c r="H20" s="9">
        <v>20754.665516000001</v>
      </c>
      <c r="I20" s="9">
        <f t="shared" si="1"/>
        <v>20101.639452999996</v>
      </c>
      <c r="K20" s="3">
        <v>17.100000000000001</v>
      </c>
      <c r="L20" s="3">
        <v>5.9</v>
      </c>
      <c r="M20" s="3">
        <f t="shared" si="2"/>
        <v>11.200000000000001</v>
      </c>
      <c r="N20" s="3"/>
      <c r="O20" s="6">
        <v>67.400000000000006</v>
      </c>
      <c r="P20" s="6">
        <v>57.8</v>
      </c>
      <c r="Q20" s="6">
        <f t="shared" si="3"/>
        <v>9.6000000000000085</v>
      </c>
      <c r="R20" s="6"/>
      <c r="S20" s="6">
        <v>34.6</v>
      </c>
      <c r="T20" s="6">
        <v>41.7</v>
      </c>
      <c r="U20" s="6">
        <f t="shared" si="4"/>
        <v>-7.1000000000000014</v>
      </c>
      <c r="V20" s="6"/>
      <c r="W20" s="6">
        <v>2.8402037620544434</v>
      </c>
      <c r="X20" s="6"/>
      <c r="Y20" s="6"/>
      <c r="Z20" s="6">
        <v>25</v>
      </c>
      <c r="AA20" s="6">
        <v>33</v>
      </c>
      <c r="AB20" s="20"/>
      <c r="AC20" s="18"/>
    </row>
    <row r="21" spans="1:29">
      <c r="A21" s="19" t="s">
        <v>44</v>
      </c>
      <c r="B21" s="16" t="s">
        <v>43</v>
      </c>
      <c r="C21" s="5">
        <v>32.222222222222221</v>
      </c>
      <c r="D21" s="5">
        <f t="shared" si="0"/>
        <v>12.499999999999996</v>
      </c>
      <c r="E21" s="5">
        <v>19.722222222222225</v>
      </c>
      <c r="F21" s="5"/>
      <c r="G21" s="9">
        <v>28080.451419000001</v>
      </c>
      <c r="H21" s="9">
        <v>11301.607448999999</v>
      </c>
      <c r="I21" s="9">
        <f t="shared" si="1"/>
        <v>16778.843970000002</v>
      </c>
      <c r="K21" s="3">
        <v>31</v>
      </c>
      <c r="L21" s="3">
        <v>18</v>
      </c>
      <c r="M21" s="3">
        <f t="shared" si="2"/>
        <v>13</v>
      </c>
      <c r="N21" s="3"/>
      <c r="O21" s="6">
        <v>86</v>
      </c>
      <c r="P21" s="6">
        <v>83.3</v>
      </c>
      <c r="Q21" s="6">
        <f t="shared" si="3"/>
        <v>2.7000000000000028</v>
      </c>
      <c r="R21" s="6"/>
      <c r="S21" s="6">
        <v>21.1</v>
      </c>
      <c r="T21" s="6">
        <v>18.899999999999999</v>
      </c>
      <c r="U21" s="6">
        <f t="shared" si="4"/>
        <v>2.2000000000000028</v>
      </c>
      <c r="V21" s="6"/>
      <c r="W21" s="6">
        <v>2.4063353538513184</v>
      </c>
      <c r="X21" s="6"/>
      <c r="Y21" s="6"/>
      <c r="Z21" s="6">
        <v>14</v>
      </c>
      <c r="AA21" s="6"/>
      <c r="AB21" s="6">
        <v>2.5122845169999999</v>
      </c>
      <c r="AC21" s="18"/>
    </row>
    <row r="22" spans="1:29">
      <c r="A22" s="19" t="s">
        <v>42</v>
      </c>
      <c r="B22" s="16" t="s">
        <v>41</v>
      </c>
      <c r="C22" s="5">
        <v>30.555555555555557</v>
      </c>
      <c r="D22" s="5">
        <f t="shared" si="0"/>
        <v>12.5</v>
      </c>
      <c r="E22" s="5">
        <v>18.055555555555557</v>
      </c>
      <c r="F22" s="5"/>
      <c r="G22" s="9">
        <v>33117.750536</v>
      </c>
      <c r="H22" s="9">
        <v>12441.532666999999</v>
      </c>
      <c r="I22" s="9">
        <f t="shared" si="1"/>
        <v>20676.217869</v>
      </c>
      <c r="K22" s="3">
        <v>21.3</v>
      </c>
      <c r="L22" s="3">
        <v>10.6</v>
      </c>
      <c r="M22" s="3">
        <f t="shared" si="2"/>
        <v>10.700000000000001</v>
      </c>
      <c r="N22" s="3"/>
      <c r="O22" s="6">
        <v>88.3</v>
      </c>
      <c r="P22" s="6">
        <v>87.9</v>
      </c>
      <c r="Q22" s="6">
        <f t="shared" si="3"/>
        <v>0.39999999999999147</v>
      </c>
      <c r="R22" s="6"/>
      <c r="S22" s="6">
        <v>12.5</v>
      </c>
      <c r="T22" s="6">
        <v>14.6</v>
      </c>
      <c r="U22" s="6">
        <f t="shared" si="4"/>
        <v>-2.0999999999999996</v>
      </c>
      <c r="V22" s="6"/>
      <c r="W22" s="6">
        <v>1.9809779999999999</v>
      </c>
      <c r="X22" s="6"/>
      <c r="Y22" s="6"/>
      <c r="Z22" s="6">
        <v>20</v>
      </c>
      <c r="AA22" s="6"/>
      <c r="AB22" s="6">
        <v>2.456503391</v>
      </c>
      <c r="AC22" s="18"/>
    </row>
    <row r="23" spans="1:29">
      <c r="A23" s="19" t="s">
        <v>40</v>
      </c>
      <c r="B23" s="16" t="s">
        <v>39</v>
      </c>
      <c r="C23" s="5">
        <v>64.444444444444443</v>
      </c>
      <c r="D23" s="5">
        <f t="shared" si="0"/>
        <v>23.888888888888886</v>
      </c>
      <c r="E23" s="5">
        <v>40.555555555555557</v>
      </c>
      <c r="F23" s="5"/>
      <c r="G23" s="9">
        <v>106553.786725</v>
      </c>
      <c r="H23" s="9">
        <v>84186.963866000006</v>
      </c>
      <c r="I23" s="9">
        <f t="shared" si="1"/>
        <v>22366.822858999993</v>
      </c>
      <c r="K23" s="3">
        <v>25</v>
      </c>
      <c r="L23" s="3">
        <v>16.7</v>
      </c>
      <c r="M23" s="3">
        <f t="shared" si="2"/>
        <v>8.3000000000000007</v>
      </c>
      <c r="N23" s="3"/>
      <c r="O23" s="6">
        <v>84.4</v>
      </c>
      <c r="P23" s="6">
        <v>64.900000000000006</v>
      </c>
      <c r="Q23" s="6">
        <f t="shared" si="3"/>
        <v>19.5</v>
      </c>
      <c r="R23" s="6"/>
      <c r="S23" s="6">
        <v>3.4</v>
      </c>
      <c r="T23" s="6">
        <v>15.1</v>
      </c>
      <c r="U23" s="6">
        <f t="shared" si="4"/>
        <v>-11.7</v>
      </c>
      <c r="V23" s="6"/>
      <c r="W23" s="6">
        <v>6.2732734680175781</v>
      </c>
      <c r="X23" s="6"/>
      <c r="Y23" s="6"/>
      <c r="Z23" s="6">
        <v>78</v>
      </c>
      <c r="AA23" s="6">
        <v>83</v>
      </c>
      <c r="AB23" s="6">
        <v>2.581223488</v>
      </c>
      <c r="AC23" s="18"/>
    </row>
    <row r="24" spans="1:29">
      <c r="A24" s="19" t="s">
        <v>38</v>
      </c>
      <c r="B24" s="16" t="s">
        <v>37</v>
      </c>
      <c r="C24" s="5">
        <v>43.333333333333336</v>
      </c>
      <c r="D24" s="5">
        <f t="shared" si="0"/>
        <v>16.666666666666668</v>
      </c>
      <c r="E24" s="5">
        <v>26.666666666666668</v>
      </c>
      <c r="F24" s="5"/>
      <c r="G24" s="9">
        <v>19196.985334000001</v>
      </c>
      <c r="H24" s="9">
        <v>15934.213039</v>
      </c>
      <c r="I24" s="9">
        <f t="shared" si="1"/>
        <v>3262.7722950000007</v>
      </c>
      <c r="K24" s="3">
        <v>48.2</v>
      </c>
      <c r="L24" s="3">
        <v>16</v>
      </c>
      <c r="M24" s="3">
        <f t="shared" si="2"/>
        <v>32.200000000000003</v>
      </c>
      <c r="N24" s="3"/>
      <c r="O24" s="6">
        <v>56</v>
      </c>
      <c r="P24" s="6">
        <v>45.4</v>
      </c>
      <c r="Q24" s="6">
        <f t="shared" si="3"/>
        <v>10.600000000000001</v>
      </c>
      <c r="R24" s="6"/>
      <c r="S24" s="6">
        <v>11.1</v>
      </c>
      <c r="T24" s="6">
        <v>16.7</v>
      </c>
      <c r="U24" s="6">
        <f t="shared" si="4"/>
        <v>-5.6</v>
      </c>
      <c r="V24" s="6"/>
      <c r="W24" s="6">
        <v>4.7309145927429199</v>
      </c>
      <c r="X24" s="6">
        <v>43</v>
      </c>
      <c r="Y24" s="6">
        <v>47</v>
      </c>
      <c r="Z24" s="6">
        <v>58</v>
      </c>
      <c r="AA24" s="6"/>
      <c r="AB24" s="6">
        <v>2.7621154790000002</v>
      </c>
      <c r="AC24" s="18"/>
    </row>
    <row r="25" spans="1:29">
      <c r="A25" s="19" t="s">
        <v>36</v>
      </c>
      <c r="B25" s="16" t="s">
        <v>35</v>
      </c>
      <c r="C25" s="5">
        <v>71.666666666666686</v>
      </c>
      <c r="D25" s="5">
        <f t="shared" si="0"/>
        <v>37.222222222222229</v>
      </c>
      <c r="E25" s="5">
        <v>34.444444444444457</v>
      </c>
      <c r="F25" s="5"/>
      <c r="G25" s="9">
        <v>53355.020554000002</v>
      </c>
      <c r="H25" s="9">
        <v>43527.224072999998</v>
      </c>
      <c r="I25" s="9">
        <f t="shared" si="1"/>
        <v>9827.7964810000049</v>
      </c>
      <c r="K25" s="3">
        <v>31.3</v>
      </c>
      <c r="L25" s="3">
        <v>34</v>
      </c>
      <c r="M25" s="3">
        <f t="shared" si="2"/>
        <v>-2.6999999999999993</v>
      </c>
      <c r="N25" s="3"/>
      <c r="O25" s="6">
        <v>82.4</v>
      </c>
      <c r="P25" s="6">
        <v>72.7</v>
      </c>
      <c r="Q25" s="6">
        <f t="shared" si="3"/>
        <v>9.7000000000000028</v>
      </c>
      <c r="R25" s="6"/>
      <c r="S25" s="6">
        <v>14.1</v>
      </c>
      <c r="T25" s="6">
        <v>16.100000000000001</v>
      </c>
      <c r="U25" s="6">
        <f t="shared" si="4"/>
        <v>-2.0000000000000018</v>
      </c>
      <c r="V25" s="6"/>
      <c r="W25" s="6">
        <v>7.5949726104736328</v>
      </c>
      <c r="X25" s="6">
        <v>56</v>
      </c>
      <c r="Y25" s="6">
        <v>46</v>
      </c>
      <c r="Z25" s="6">
        <v>90</v>
      </c>
      <c r="AA25" s="6">
        <v>92</v>
      </c>
      <c r="AB25" s="6">
        <v>2.99163866</v>
      </c>
      <c r="AC25" s="18"/>
    </row>
    <row r="26" spans="1:29">
      <c r="A26" s="19" t="s">
        <v>34</v>
      </c>
      <c r="B26" s="16" t="s">
        <v>33</v>
      </c>
      <c r="C26" s="5">
        <v>58.333333333333336</v>
      </c>
      <c r="D26" s="5">
        <f t="shared" si="0"/>
        <v>31.666666666666664</v>
      </c>
      <c r="E26" s="5">
        <v>26.666666666666671</v>
      </c>
      <c r="F26" s="5"/>
      <c r="G26" s="9">
        <v>38248.336890999999</v>
      </c>
      <c r="H26" s="9">
        <v>28836.111998</v>
      </c>
      <c r="I26" s="9">
        <f t="shared" si="1"/>
        <v>9412.2248929999987</v>
      </c>
      <c r="K26" s="3">
        <v>40</v>
      </c>
      <c r="L26" s="3">
        <v>29.2</v>
      </c>
      <c r="M26" s="3">
        <f t="shared" si="2"/>
        <v>10.8</v>
      </c>
      <c r="N26" s="3"/>
      <c r="O26" s="6">
        <v>81.900000000000006</v>
      </c>
      <c r="P26" s="6">
        <v>73.400000000000006</v>
      </c>
      <c r="Q26" s="6">
        <f t="shared" si="3"/>
        <v>8.5</v>
      </c>
      <c r="R26" s="6"/>
      <c r="S26" s="6">
        <v>7.2</v>
      </c>
      <c r="T26" s="6">
        <v>7.2</v>
      </c>
      <c r="U26" s="6">
        <f t="shared" si="4"/>
        <v>0</v>
      </c>
      <c r="V26" s="6"/>
      <c r="W26" s="6">
        <v>5.6657686233520508</v>
      </c>
      <c r="X26" s="6">
        <v>52</v>
      </c>
      <c r="Y26" s="6">
        <v>46</v>
      </c>
      <c r="Z26" s="6">
        <v>79</v>
      </c>
      <c r="AA26" s="6">
        <v>80</v>
      </c>
      <c r="AB26" s="6">
        <v>3.0248324869999998</v>
      </c>
      <c r="AC26" s="18"/>
    </row>
    <row r="27" spans="1:29">
      <c r="A27" s="19" t="s">
        <v>32</v>
      </c>
      <c r="B27" s="16" t="s">
        <v>31</v>
      </c>
      <c r="C27" s="5">
        <v>64.444444444444443</v>
      </c>
      <c r="D27" s="5">
        <f t="shared" si="0"/>
        <v>27.222222222222214</v>
      </c>
      <c r="E27" s="5">
        <v>37.222222222222229</v>
      </c>
      <c r="F27" s="5"/>
      <c r="G27" s="9">
        <v>61762.817930999998</v>
      </c>
      <c r="H27" s="9">
        <v>53410.839077999997</v>
      </c>
      <c r="I27" s="9">
        <f t="shared" si="1"/>
        <v>8351.9788530000005</v>
      </c>
      <c r="K27" s="3">
        <v>40.799999999999997</v>
      </c>
      <c r="L27" s="3">
        <v>36.4</v>
      </c>
      <c r="M27" s="3">
        <f t="shared" si="2"/>
        <v>4.3999999999999986</v>
      </c>
      <c r="N27" s="3"/>
      <c r="O27" s="6">
        <v>83.6</v>
      </c>
      <c r="P27" s="6">
        <v>83.5</v>
      </c>
      <c r="Q27" s="6">
        <f t="shared" si="3"/>
        <v>9.9999999999994316E-2</v>
      </c>
      <c r="R27" s="6"/>
      <c r="S27" s="6">
        <v>7.1</v>
      </c>
      <c r="T27" s="6">
        <v>10.199999999999999</v>
      </c>
      <c r="U27" s="6">
        <f t="shared" si="4"/>
        <v>-3.0999999999999996</v>
      </c>
      <c r="V27" s="6"/>
      <c r="W27" s="6">
        <v>7.416316032409668</v>
      </c>
      <c r="X27" s="6"/>
      <c r="Y27" s="6"/>
      <c r="Z27" s="6">
        <v>90</v>
      </c>
      <c r="AA27" s="6">
        <v>88</v>
      </c>
      <c r="AB27" s="6">
        <v>3.1394281390000001</v>
      </c>
      <c r="AC27" s="18"/>
    </row>
    <row r="28" spans="1:29">
      <c r="A28" s="19" t="s">
        <v>30</v>
      </c>
      <c r="B28" s="16" t="s">
        <v>29</v>
      </c>
      <c r="C28" s="5">
        <v>32.777777777777786</v>
      </c>
      <c r="D28" s="5">
        <f t="shared" si="0"/>
        <v>20.000000000000004</v>
      </c>
      <c r="E28" s="5">
        <v>12.777777777777782</v>
      </c>
      <c r="F28" s="5"/>
      <c r="G28" s="9">
        <v>30201.960052999999</v>
      </c>
      <c r="H28" s="9">
        <v>14948.029817000001</v>
      </c>
      <c r="I28" s="9">
        <f t="shared" si="1"/>
        <v>15253.930235999998</v>
      </c>
      <c r="K28" s="3">
        <v>29.1</v>
      </c>
      <c r="L28" s="3">
        <v>20.2</v>
      </c>
      <c r="M28" s="3">
        <f t="shared" si="2"/>
        <v>8.9000000000000021</v>
      </c>
      <c r="N28" s="3"/>
      <c r="O28" s="6">
        <v>79.3</v>
      </c>
      <c r="P28" s="6">
        <v>76.5</v>
      </c>
      <c r="Q28" s="6">
        <f t="shared" si="3"/>
        <v>2.7999999999999972</v>
      </c>
      <c r="R28" s="6"/>
      <c r="S28" s="6">
        <v>9.4</v>
      </c>
      <c r="T28" s="6">
        <v>14.3</v>
      </c>
      <c r="U28" s="6">
        <f t="shared" si="4"/>
        <v>-4.9000000000000004</v>
      </c>
      <c r="V28" s="6"/>
      <c r="W28" s="6">
        <v>3.1533915996551514</v>
      </c>
      <c r="X28" s="6">
        <v>31</v>
      </c>
      <c r="Y28" s="6">
        <v>39</v>
      </c>
      <c r="Z28" s="6">
        <v>24</v>
      </c>
      <c r="AA28" s="6"/>
      <c r="AB28" s="6">
        <v>2.573507309</v>
      </c>
      <c r="AC28" s="18"/>
    </row>
    <row r="29" spans="1:29">
      <c r="A29" s="19" t="s">
        <v>28</v>
      </c>
      <c r="B29" s="16" t="s">
        <v>27</v>
      </c>
      <c r="C29" s="5">
        <v>76.111111111111114</v>
      </c>
      <c r="D29" s="5">
        <f t="shared" si="0"/>
        <v>12.500000000000007</v>
      </c>
      <c r="E29" s="5">
        <v>63.611111111111107</v>
      </c>
      <c r="F29" s="5"/>
      <c r="G29" s="9">
        <v>32325.969464999998</v>
      </c>
      <c r="H29" s="9">
        <v>28099.564794999998</v>
      </c>
      <c r="I29" s="9">
        <f t="shared" si="1"/>
        <v>4226.4046699999999</v>
      </c>
      <c r="K29" s="3">
        <v>35.700000000000003</v>
      </c>
      <c r="L29" s="3">
        <v>19.100000000000001</v>
      </c>
      <c r="M29" s="3">
        <f t="shared" si="2"/>
        <v>16.600000000000001</v>
      </c>
      <c r="N29" s="3"/>
      <c r="O29" s="6">
        <v>87.3</v>
      </c>
      <c r="P29" s="6">
        <v>77.3</v>
      </c>
      <c r="Q29" s="6">
        <f t="shared" si="3"/>
        <v>10</v>
      </c>
      <c r="R29" s="6"/>
      <c r="S29" s="6">
        <v>14.8</v>
      </c>
      <c r="T29" s="6">
        <v>13</v>
      </c>
      <c r="U29" s="6">
        <f t="shared" si="4"/>
        <v>1.8000000000000007</v>
      </c>
      <c r="V29" s="6"/>
      <c r="W29" s="6">
        <v>4.2895574569702148</v>
      </c>
      <c r="X29" s="6">
        <v>48</v>
      </c>
      <c r="Y29" s="6">
        <v>47</v>
      </c>
      <c r="Z29" s="6">
        <v>65</v>
      </c>
      <c r="AA29" s="6">
        <v>68</v>
      </c>
      <c r="AB29" s="6">
        <v>2.4508912559999998</v>
      </c>
      <c r="AC29" s="18"/>
    </row>
    <row r="30" spans="1:29">
      <c r="A30" s="19" t="s">
        <v>26</v>
      </c>
      <c r="B30" s="16" t="s">
        <v>25</v>
      </c>
      <c r="C30" s="5">
        <v>42.777777777777779</v>
      </c>
      <c r="D30" s="5">
        <f t="shared" si="0"/>
        <v>20</v>
      </c>
      <c r="E30" s="5">
        <v>22.777777777777779</v>
      </c>
      <c r="F30" s="5"/>
      <c r="G30" s="9">
        <v>32625.380733999998</v>
      </c>
      <c r="H30" s="9">
        <v>16134.275979</v>
      </c>
      <c r="I30" s="9">
        <f t="shared" si="1"/>
        <v>16491.104755</v>
      </c>
      <c r="K30" s="3">
        <v>20</v>
      </c>
      <c r="L30" s="3">
        <v>17.3</v>
      </c>
      <c r="M30" s="3">
        <f t="shared" si="2"/>
        <v>2.6999999999999993</v>
      </c>
      <c r="N30" s="3"/>
      <c r="O30" s="6">
        <v>79.7</v>
      </c>
      <c r="P30" s="6">
        <v>82.9</v>
      </c>
      <c r="Q30" s="6">
        <f t="shared" si="3"/>
        <v>-3.2000000000000028</v>
      </c>
      <c r="R30" s="6"/>
      <c r="S30" s="6">
        <v>15</v>
      </c>
      <c r="T30" s="6">
        <v>20.399999999999999</v>
      </c>
      <c r="U30" s="6">
        <f t="shared" si="4"/>
        <v>-5.3999999999999986</v>
      </c>
      <c r="V30" s="6"/>
      <c r="W30" s="6">
        <v>5.1212444305419922</v>
      </c>
      <c r="X30" s="6"/>
      <c r="Y30" s="6"/>
      <c r="Z30" s="6">
        <v>35</v>
      </c>
      <c r="AA30" s="6"/>
      <c r="AB30" s="20"/>
      <c r="AC30" s="18"/>
    </row>
    <row r="31" spans="1:29">
      <c r="A31" s="19" t="s">
        <v>24</v>
      </c>
      <c r="B31" s="16" t="s">
        <v>23</v>
      </c>
      <c r="C31" s="5">
        <v>48.611111111111107</v>
      </c>
      <c r="D31" s="5">
        <f t="shared" si="0"/>
        <v>15</v>
      </c>
      <c r="E31" s="5">
        <v>33.611111111111107</v>
      </c>
      <c r="F31" s="5"/>
      <c r="G31" s="9">
        <v>35464.905921999998</v>
      </c>
      <c r="H31" s="9">
        <v>23786.470265</v>
      </c>
      <c r="I31" s="9">
        <f t="shared" si="1"/>
        <v>11678.435656999998</v>
      </c>
      <c r="K31" s="3">
        <v>24.4</v>
      </c>
      <c r="L31" s="3">
        <v>12.2</v>
      </c>
      <c r="M31" s="3">
        <f t="shared" si="2"/>
        <v>12.2</v>
      </c>
      <c r="N31" s="3"/>
      <c r="O31" s="6">
        <v>89.9</v>
      </c>
      <c r="P31" s="6">
        <v>84.2</v>
      </c>
      <c r="Q31" s="6">
        <f t="shared" si="3"/>
        <v>5.7000000000000028</v>
      </c>
      <c r="R31" s="6"/>
      <c r="S31" s="6">
        <v>5</v>
      </c>
      <c r="T31" s="6">
        <v>9.4</v>
      </c>
      <c r="U31" s="6">
        <f t="shared" si="4"/>
        <v>-4.4000000000000004</v>
      </c>
      <c r="V31" s="6"/>
      <c r="W31" s="6">
        <v>4.8958263397216797</v>
      </c>
      <c r="X31" s="6"/>
      <c r="Y31" s="6"/>
      <c r="Z31" s="6">
        <v>53</v>
      </c>
      <c r="AA31" s="6">
        <v>54</v>
      </c>
      <c r="AB31" s="6">
        <v>2.8436636919999998</v>
      </c>
      <c r="AC31" s="18"/>
    </row>
    <row r="32" spans="1:29">
      <c r="A32" s="19" t="s">
        <v>22</v>
      </c>
      <c r="B32" s="16" t="s">
        <v>21</v>
      </c>
      <c r="C32" s="5">
        <v>69.166666666666671</v>
      </c>
      <c r="D32" s="5">
        <f t="shared" si="0"/>
        <v>22.638888888888893</v>
      </c>
      <c r="E32" s="5">
        <v>46.527777777777779</v>
      </c>
      <c r="F32" s="5"/>
      <c r="G32" s="9">
        <v>37650.785144000001</v>
      </c>
      <c r="H32" s="9">
        <v>30998.949034000001</v>
      </c>
      <c r="I32" s="9">
        <f t="shared" si="1"/>
        <v>6651.8361100000002</v>
      </c>
      <c r="K32" s="3">
        <v>41.1</v>
      </c>
      <c r="L32" s="3">
        <v>28.3</v>
      </c>
      <c r="M32" s="3">
        <f t="shared" si="2"/>
        <v>12.8</v>
      </c>
      <c r="N32" s="3"/>
      <c r="O32" s="6">
        <v>81.8</v>
      </c>
      <c r="P32" s="6">
        <v>62.8</v>
      </c>
      <c r="Q32" s="6">
        <f t="shared" si="3"/>
        <v>19</v>
      </c>
      <c r="R32" s="6"/>
      <c r="S32" s="6">
        <v>11.5</v>
      </c>
      <c r="T32" s="6">
        <v>17.2</v>
      </c>
      <c r="U32" s="6">
        <f t="shared" si="4"/>
        <v>-5.6999999999999993</v>
      </c>
      <c r="V32" s="6"/>
      <c r="W32" s="6">
        <v>6.604466438293457</v>
      </c>
      <c r="X32" s="6">
        <v>60</v>
      </c>
      <c r="Y32" s="6">
        <v>44</v>
      </c>
      <c r="Z32" s="6">
        <v>83</v>
      </c>
      <c r="AA32" s="6">
        <v>87</v>
      </c>
      <c r="AB32" s="6">
        <v>2.8792531490000002</v>
      </c>
      <c r="AC32" s="18"/>
    </row>
    <row r="33" spans="1:29">
      <c r="A33" s="19" t="s">
        <v>20</v>
      </c>
      <c r="B33" s="16" t="s">
        <v>19</v>
      </c>
      <c r="C33" s="5">
        <v>60.555555555555564</v>
      </c>
      <c r="D33" s="5">
        <f t="shared" si="0"/>
        <v>30.555555555555561</v>
      </c>
      <c r="E33" s="5">
        <v>30.000000000000004</v>
      </c>
      <c r="F33" s="5"/>
      <c r="G33" s="9">
        <v>50569.021004000002</v>
      </c>
      <c r="H33" s="9">
        <v>37237.921492000001</v>
      </c>
      <c r="I33" s="9">
        <f t="shared" si="1"/>
        <v>13331.099512000001</v>
      </c>
      <c r="K33" s="3">
        <v>47.3</v>
      </c>
      <c r="L33" s="3">
        <v>45</v>
      </c>
      <c r="M33" s="3">
        <f t="shared" si="2"/>
        <v>2.2999999999999972</v>
      </c>
      <c r="N33" s="3"/>
      <c r="O33" s="6">
        <v>89.1</v>
      </c>
      <c r="P33" s="6">
        <v>85.6</v>
      </c>
      <c r="Q33" s="6">
        <f t="shared" si="3"/>
        <v>3.5</v>
      </c>
      <c r="R33" s="6"/>
      <c r="S33" s="6">
        <v>7.3</v>
      </c>
      <c r="T33" s="6">
        <v>12.4</v>
      </c>
      <c r="U33" s="6">
        <f t="shared" si="4"/>
        <v>-5.1000000000000005</v>
      </c>
      <c r="V33" s="6"/>
      <c r="W33" s="6">
        <v>8.1379146575927734</v>
      </c>
      <c r="X33" s="6"/>
      <c r="Y33" s="6"/>
      <c r="Z33" s="6">
        <v>80</v>
      </c>
      <c r="AA33" s="6">
        <v>85</v>
      </c>
      <c r="AB33" s="6">
        <v>3.1564557550000001</v>
      </c>
      <c r="AC33" s="18"/>
    </row>
    <row r="34" spans="1:29">
      <c r="A34" s="19" t="s">
        <v>18</v>
      </c>
      <c r="B34" s="16" t="s">
        <v>17</v>
      </c>
      <c r="C34" s="5">
        <v>30.833333333333336</v>
      </c>
      <c r="D34" s="5">
        <f t="shared" si="0"/>
        <v>21.666666666666668</v>
      </c>
      <c r="E34" s="5">
        <v>9.1666666666666679</v>
      </c>
      <c r="F34" s="5"/>
      <c r="G34" s="9">
        <v>66178.763860000006</v>
      </c>
      <c r="H34" s="9">
        <v>54296.186745999999</v>
      </c>
      <c r="I34" s="9">
        <f t="shared" si="1"/>
        <v>11882.577114000007</v>
      </c>
      <c r="K34" s="3">
        <v>32.5</v>
      </c>
      <c r="L34" s="3">
        <v>23</v>
      </c>
      <c r="M34" s="3">
        <f t="shared" si="2"/>
        <v>9.5</v>
      </c>
      <c r="N34" s="3"/>
      <c r="O34" s="6">
        <v>86.2</v>
      </c>
      <c r="P34" s="6">
        <v>78</v>
      </c>
      <c r="Q34" s="6">
        <f t="shared" si="3"/>
        <v>8.2000000000000028</v>
      </c>
      <c r="R34" s="6"/>
      <c r="S34" s="6">
        <v>14.8</v>
      </c>
      <c r="T34" s="6">
        <v>23.8</v>
      </c>
      <c r="U34" s="6">
        <f t="shared" si="4"/>
        <v>-9</v>
      </c>
      <c r="V34" s="6"/>
      <c r="W34" s="6">
        <v>6.8471889495849609</v>
      </c>
      <c r="X34" s="6"/>
      <c r="Y34" s="6"/>
      <c r="Z34" s="6">
        <v>79</v>
      </c>
      <c r="AA34" s="6">
        <v>71</v>
      </c>
      <c r="AB34" s="6">
        <v>2.78239584</v>
      </c>
      <c r="AC34" s="18"/>
    </row>
    <row r="35" spans="1:29">
      <c r="A35" s="19" t="s">
        <v>16</v>
      </c>
      <c r="B35" s="16" t="s">
        <v>15</v>
      </c>
      <c r="C35" s="5">
        <v>23.333333333333332</v>
      </c>
      <c r="D35" s="5">
        <f t="shared" si="0"/>
        <v>18.333333333333332</v>
      </c>
      <c r="E35" s="5">
        <v>4.9999999999999991</v>
      </c>
      <c r="F35" s="5"/>
      <c r="G35" s="9">
        <v>28187.264587000001</v>
      </c>
      <c r="H35" s="9">
        <v>14261.254568</v>
      </c>
      <c r="I35" s="9">
        <f t="shared" si="1"/>
        <v>13926.010019000001</v>
      </c>
      <c r="K35" s="3">
        <v>17.399999999999999</v>
      </c>
      <c r="L35" s="3">
        <v>4.2</v>
      </c>
      <c r="M35" s="3">
        <f t="shared" si="2"/>
        <v>13.2</v>
      </c>
      <c r="N35" s="3"/>
      <c r="O35" s="6">
        <v>44.7</v>
      </c>
      <c r="P35" s="6">
        <v>28.9</v>
      </c>
      <c r="Q35" s="6">
        <f t="shared" si="3"/>
        <v>15.800000000000004</v>
      </c>
      <c r="R35" s="6"/>
      <c r="S35" s="6">
        <v>6.9</v>
      </c>
      <c r="T35" s="6">
        <v>3.2</v>
      </c>
      <c r="U35" s="6">
        <f t="shared" si="4"/>
        <v>3.7</v>
      </c>
      <c r="V35" s="6"/>
      <c r="W35" s="6">
        <v>1.6080683469772339</v>
      </c>
      <c r="X35" s="6">
        <v>22</v>
      </c>
      <c r="Y35" s="6">
        <v>30</v>
      </c>
      <c r="Z35" s="6">
        <v>23</v>
      </c>
      <c r="AA35" s="6"/>
      <c r="AB35" s="6">
        <v>2.0712237359999999</v>
      </c>
      <c r="AC35" s="18"/>
    </row>
    <row r="36" spans="1:29">
      <c r="A36" s="19" t="s">
        <v>14</v>
      </c>
      <c r="B36" s="16" t="s">
        <v>13</v>
      </c>
      <c r="C36" s="5">
        <v>59.027777777777779</v>
      </c>
      <c r="D36" s="5">
        <f t="shared" si="0"/>
        <v>4.4444444444444358</v>
      </c>
      <c r="E36" s="5">
        <v>54.583333333333343</v>
      </c>
      <c r="F36" s="5"/>
      <c r="G36" s="9">
        <v>43856.678441999997</v>
      </c>
      <c r="H36" s="9">
        <v>35022.620113999998</v>
      </c>
      <c r="I36" s="9">
        <f t="shared" si="1"/>
        <v>8834.0583279999992</v>
      </c>
      <c r="K36" s="3">
        <v>32</v>
      </c>
      <c r="L36" s="3">
        <v>17.899999999999999</v>
      </c>
      <c r="M36" s="3">
        <f t="shared" si="2"/>
        <v>14.100000000000001</v>
      </c>
      <c r="N36" s="3"/>
      <c r="O36" s="6">
        <v>80.7</v>
      </c>
      <c r="P36" s="6">
        <v>76.099999999999994</v>
      </c>
      <c r="Q36" s="6">
        <f t="shared" si="3"/>
        <v>4.6000000000000085</v>
      </c>
      <c r="R36" s="6"/>
      <c r="S36" s="6">
        <v>16.5</v>
      </c>
      <c r="T36" s="6">
        <v>26.3</v>
      </c>
      <c r="U36" s="6">
        <f t="shared" si="4"/>
        <v>-9.8000000000000007</v>
      </c>
      <c r="V36" s="6"/>
      <c r="W36" s="6">
        <v>5.198829174041748</v>
      </c>
      <c r="X36" s="6">
        <v>45</v>
      </c>
      <c r="Y36" s="6">
        <v>38</v>
      </c>
      <c r="Z36" s="6">
        <v>78</v>
      </c>
      <c r="AA36" s="6">
        <v>75</v>
      </c>
      <c r="AB36" s="6">
        <v>2.7670805449999998</v>
      </c>
      <c r="AC36" s="18"/>
    </row>
    <row r="37" spans="1:29">
      <c r="A37" s="19" t="s">
        <v>12</v>
      </c>
      <c r="B37" s="16" t="s">
        <v>11</v>
      </c>
      <c r="C37" s="5">
        <v>61.388888888888893</v>
      </c>
      <c r="D37" s="5">
        <f t="shared" si="0"/>
        <v>9.4444444444444429</v>
      </c>
      <c r="E37" s="5">
        <v>51.94444444444445</v>
      </c>
      <c r="F37" s="5"/>
      <c r="G37" s="9">
        <v>59606.530010000002</v>
      </c>
      <c r="H37" s="9">
        <v>47275.340147000003</v>
      </c>
      <c r="I37" s="9">
        <f t="shared" si="1"/>
        <v>12331.189863</v>
      </c>
      <c r="K37" s="3">
        <v>23.5</v>
      </c>
      <c r="L37" s="3">
        <v>14</v>
      </c>
      <c r="M37" s="3">
        <f t="shared" si="2"/>
        <v>9.5</v>
      </c>
      <c r="N37" s="3"/>
      <c r="O37" s="6">
        <v>75.3</v>
      </c>
      <c r="P37" s="6">
        <v>76.7</v>
      </c>
      <c r="Q37" s="6">
        <f t="shared" si="3"/>
        <v>-1.4000000000000057</v>
      </c>
      <c r="R37" s="6"/>
      <c r="S37" s="6">
        <v>18.2</v>
      </c>
      <c r="T37" s="6">
        <v>23.1</v>
      </c>
      <c r="U37" s="6">
        <f t="shared" si="4"/>
        <v>-4.9000000000000021</v>
      </c>
      <c r="V37" s="6"/>
      <c r="W37" s="6">
        <v>4.9906816482543945</v>
      </c>
      <c r="X37" s="6">
        <v>43</v>
      </c>
      <c r="Y37" s="6">
        <v>42</v>
      </c>
      <c r="Z37" s="6">
        <v>75</v>
      </c>
      <c r="AA37" s="6">
        <v>80</v>
      </c>
      <c r="AB37" s="6">
        <v>2.9583146569999998</v>
      </c>
      <c r="AC37" s="18"/>
    </row>
    <row r="38" spans="1:29" s="11" customFormat="1">
      <c r="A38" s="17" t="s">
        <v>10</v>
      </c>
      <c r="B38" s="16" t="s">
        <v>10</v>
      </c>
      <c r="C38" s="14">
        <f>AVERAGE(C3:C37)</f>
        <v>52.507936507936506</v>
      </c>
      <c r="D38" s="14">
        <f>AVERAGE(D3:D37)</f>
        <v>20.13492063492064</v>
      </c>
      <c r="E38" s="14">
        <f>AVERAGE(E3:E37)</f>
        <v>32.373015873015866</v>
      </c>
      <c r="F38" s="14"/>
      <c r="G38" s="15">
        <f>AVERAGE(G3:G37)</f>
        <v>44440.005807285721</v>
      </c>
      <c r="H38" s="15">
        <f>AVERAGE(H3:H37)</f>
        <v>32665.484687714299</v>
      </c>
      <c r="I38" s="15">
        <f>AVERAGE(I3:I37)</f>
        <v>11774.521119571424</v>
      </c>
      <c r="K38" s="14">
        <f>AVERAGE(K3:K37)</f>
        <v>30.648571428571422</v>
      </c>
      <c r="L38" s="14">
        <f>AVERAGE(L3:L37)</f>
        <v>20.522857142857145</v>
      </c>
      <c r="M38" s="14">
        <f>AVERAGE(M3:M37)</f>
        <v>10.125714285714286</v>
      </c>
      <c r="N38" s="14"/>
      <c r="O38" s="14">
        <f>AVERAGE(O3:O37)</f>
        <v>79.648571428571429</v>
      </c>
      <c r="P38" s="14">
        <f>AVERAGE(P3:P37)</f>
        <v>72.745714285714286</v>
      </c>
      <c r="Q38" s="14">
        <f>AVERAGE(Q3:Q37)</f>
        <v>6.902857142857143</v>
      </c>
      <c r="R38" s="14"/>
      <c r="S38" s="13">
        <f>AVERAGE(S3:S37)</f>
        <v>13.197142857142858</v>
      </c>
      <c r="T38" s="13">
        <f>AVERAGE(T3:T37)</f>
        <v>17.72</v>
      </c>
      <c r="U38" s="13">
        <f>AVERAGE(U3:U37)</f>
        <v>-4.5228571428571422</v>
      </c>
      <c r="V38" s="14"/>
      <c r="W38" s="13">
        <f>AVERAGE(W3:W37)</f>
        <v>5.1906694783436365</v>
      </c>
      <c r="X38" s="13">
        <v>44</v>
      </c>
      <c r="Y38" s="13">
        <v>40</v>
      </c>
      <c r="Z38" s="13">
        <f>AVERAGE(Z3:Z37)</f>
        <v>59.485714285714288</v>
      </c>
      <c r="AA38" s="13"/>
      <c r="AB38" s="13">
        <f>AVERAGE(AB3:AB37)</f>
        <v>2.7180522008749999</v>
      </c>
      <c r="AC38" s="12"/>
    </row>
    <row r="39" spans="1:29">
      <c r="S39" s="10"/>
      <c r="T39" s="10"/>
      <c r="U39" s="10"/>
      <c r="W39" s="10"/>
      <c r="X39" s="10"/>
      <c r="Y39" s="10"/>
      <c r="Z39" s="10"/>
      <c r="AA39" s="10"/>
      <c r="AB39" s="10"/>
    </row>
    <row r="40" spans="1:29">
      <c r="A40" s="4" t="s">
        <v>9</v>
      </c>
      <c r="C40" s="5">
        <f>MIN(C3:C37)</f>
        <v>23.333333333333332</v>
      </c>
      <c r="D40" s="5">
        <f>MIN(D3:D37)</f>
        <v>4.4444444444444358</v>
      </c>
      <c r="E40" s="5">
        <f>MIN(E3:E37)</f>
        <v>4.9999999999999991</v>
      </c>
      <c r="G40" s="9">
        <f>MIN(G3:G37)</f>
        <v>19196.985334000001</v>
      </c>
      <c r="H40" s="9">
        <f>MIN(H3:H37)</f>
        <v>11301.607448999999</v>
      </c>
      <c r="I40" s="9">
        <f>MIN(I3:I37)</f>
        <v>426.673272</v>
      </c>
      <c r="K40" s="5">
        <f>MIN(K3:K37)</f>
        <v>10.199999999999999</v>
      </c>
      <c r="L40" s="5">
        <f>MIN(L3:L37)</f>
        <v>4.2</v>
      </c>
      <c r="M40" s="5">
        <f>MIN(M3:M37)</f>
        <v>-2.6999999999999993</v>
      </c>
      <c r="N40" s="5"/>
      <c r="O40" s="5">
        <f>MIN(O3:O37)</f>
        <v>44.7</v>
      </c>
      <c r="P40" s="5">
        <f>MIN(P3:P37)</f>
        <v>28.9</v>
      </c>
      <c r="Q40" s="5">
        <f>MIN(Q3:Q37)</f>
        <v>-3.2000000000000028</v>
      </c>
      <c r="R40" s="5"/>
      <c r="S40" s="6">
        <f>MIN(S3:S37)</f>
        <v>3.4</v>
      </c>
      <c r="T40" s="6">
        <f>MIN(T3:T37)</f>
        <v>3.2</v>
      </c>
      <c r="U40" s="6">
        <f>MIN(U3:U37)</f>
        <v>-13.799999999999999</v>
      </c>
      <c r="V40" s="5"/>
      <c r="W40" s="6">
        <f t="shared" ref="W40:AB40" si="5">MIN(W3:W37)</f>
        <v>1.6080683469772339</v>
      </c>
      <c r="X40" s="5">
        <f t="shared" si="5"/>
        <v>22</v>
      </c>
      <c r="Y40" s="5">
        <f t="shared" si="5"/>
        <v>25</v>
      </c>
      <c r="Z40" s="5">
        <f t="shared" si="5"/>
        <v>14</v>
      </c>
      <c r="AA40" s="5">
        <f t="shared" si="5"/>
        <v>32</v>
      </c>
      <c r="AB40" s="6">
        <f t="shared" si="5"/>
        <v>2.0712237359999999</v>
      </c>
    </row>
    <row r="41" spans="1:29">
      <c r="A41" s="4" t="s">
        <v>8</v>
      </c>
      <c r="C41" s="5">
        <f>MAX(C3:C37)</f>
        <v>86.527777777777786</v>
      </c>
      <c r="D41" s="5">
        <f>MAX(D3:D37)</f>
        <v>37.222222222222229</v>
      </c>
      <c r="E41" s="5">
        <f>MAX(E3:E37)</f>
        <v>63.611111111111107</v>
      </c>
      <c r="G41" s="9">
        <f>MAX(G3:G37)</f>
        <v>106553.786725</v>
      </c>
      <c r="H41" s="9">
        <f>MAX(H3:H37)</f>
        <v>84186.963866000006</v>
      </c>
      <c r="I41" s="9">
        <f>MAX(I3:I37)</f>
        <v>37921.540521999996</v>
      </c>
      <c r="K41" s="5">
        <f>MAX(K3:K37)</f>
        <v>48.2</v>
      </c>
      <c r="L41" s="5">
        <f>MAX(L3:L37)</f>
        <v>45</v>
      </c>
      <c r="M41" s="5">
        <f>MAX(M3:M37)</f>
        <v>32.200000000000003</v>
      </c>
      <c r="N41" s="5"/>
      <c r="O41" s="5">
        <f>MAX(O3:O37)</f>
        <v>89.9</v>
      </c>
      <c r="P41" s="5">
        <f>MAX(P3:P37)</f>
        <v>88.2</v>
      </c>
      <c r="Q41" s="5">
        <f>MAX(Q3:Q37)</f>
        <v>20</v>
      </c>
      <c r="R41" s="5"/>
      <c r="S41" s="6">
        <f>MAX(S3:S37)</f>
        <v>34.6</v>
      </c>
      <c r="T41" s="6">
        <f>MAX(T3:T37)</f>
        <v>41.7</v>
      </c>
      <c r="U41" s="6">
        <f>MAX(U3:U37)</f>
        <v>6.4</v>
      </c>
      <c r="V41" s="5"/>
      <c r="W41" s="6">
        <f t="shared" ref="W41:AB41" si="6">MAX(W3:W37)</f>
        <v>8.2843265533447266</v>
      </c>
      <c r="X41" s="5">
        <f t="shared" si="6"/>
        <v>60</v>
      </c>
      <c r="Y41" s="5">
        <f t="shared" si="6"/>
        <v>47</v>
      </c>
      <c r="Z41" s="5">
        <f t="shared" si="6"/>
        <v>90</v>
      </c>
      <c r="AA41" s="5">
        <f t="shared" si="6"/>
        <v>92</v>
      </c>
      <c r="AB41" s="6">
        <f t="shared" si="6"/>
        <v>3.1564557550000001</v>
      </c>
    </row>
    <row r="43" spans="1:29">
      <c r="A43" s="4" t="s">
        <v>7</v>
      </c>
      <c r="C43" s="5">
        <f>STDEV(C3:C37)</f>
        <v>17.113792087193723</v>
      </c>
      <c r="W43" s="5">
        <f>STDEV(W3:W37)</f>
        <v>1.6885110238564773</v>
      </c>
      <c r="X43" s="5">
        <f>STDEV(X3:X37)</f>
        <v>8.9372814658597388</v>
      </c>
      <c r="Y43" s="5">
        <f>STDEV(Y3:Y37)</f>
        <v>6.1941623371383656</v>
      </c>
      <c r="Z43" s="5">
        <f>STDEV(Z3:Z37)</f>
        <v>24.494142671465035</v>
      </c>
      <c r="AB43" t="s">
        <v>6</v>
      </c>
    </row>
    <row r="45" spans="1:29">
      <c r="A45" s="4" t="s">
        <v>5</v>
      </c>
      <c r="C45" s="5">
        <f>AVERAGE(C6,C29,C12,C25,C32)</f>
        <v>75.583333333333343</v>
      </c>
      <c r="G45" s="5">
        <f>AVERAGE(G6,G29,G12,G25,G32)</f>
        <v>42317.917407599998</v>
      </c>
      <c r="K45" s="5">
        <f>AVERAGE(K6,K29,K12,K25,K32)</f>
        <v>34.940000000000005</v>
      </c>
      <c r="O45" s="5">
        <f>AVERAGE(O6,O29,O12,O25,O32)</f>
        <v>83.66</v>
      </c>
      <c r="S45" s="5">
        <f>AVERAGE(S6,S29,S12,S25,S32)</f>
        <v>14.319999999999999</v>
      </c>
      <c r="W45" s="6">
        <f>AVERAGE(W6,W29,W12,W25,W32)</f>
        <v>6.0590210914611813</v>
      </c>
      <c r="X45" s="5">
        <f>AVERAGE(X6,X29,X12,X25,X32)</f>
        <v>48.8</v>
      </c>
      <c r="Y45" s="5">
        <f>AVERAGE(Y6,Y29,Y12,Y25,Y32)</f>
        <v>43.6</v>
      </c>
      <c r="Z45" s="5">
        <f>AVERAGE(Z6,Z29,Z12,Z25,Z32)</f>
        <v>79.8</v>
      </c>
      <c r="AA45" s="6"/>
      <c r="AB45" s="6">
        <f>AVERAGE(AB6,AB29,AB12,AB25,AB32)</f>
        <v>2.8529229638000002</v>
      </c>
    </row>
    <row r="46" spans="1:29">
      <c r="A46" s="4" t="s">
        <v>4</v>
      </c>
      <c r="C46" s="5">
        <f>AVERAGE(C19,C35,C20,C22,C34)</f>
        <v>27.555555555555554</v>
      </c>
      <c r="G46" s="5">
        <f>AVERAGE(G19,G35,G20,G22,G34)</f>
        <v>42038.3013718</v>
      </c>
      <c r="K46" s="5">
        <f>AVERAGE(K19,K35,K20,K22,K34)</f>
        <v>19.7</v>
      </c>
      <c r="O46" s="5">
        <f>AVERAGE(O19,O35,O20,O22,O34)</f>
        <v>73.099999999999994</v>
      </c>
      <c r="S46" s="5">
        <f>AVERAGE(S19,S35,S20,S22,S34)</f>
        <v>18.66</v>
      </c>
      <c r="W46" s="6">
        <f>AVERAGE(W19,W35,W20,W22,W34)</f>
        <v>3.6053494190841677</v>
      </c>
      <c r="X46" s="5">
        <f>AVERAGE(X19,X35,X20,X22,X34)</f>
        <v>33.5</v>
      </c>
      <c r="Y46" s="5">
        <f>AVERAGE(Y19,Y35,Y20,Y22,Y34)</f>
        <v>27.5</v>
      </c>
      <c r="Z46" s="5">
        <f>AVERAGE(Z19,Z35,Z20,Z22,Z34)</f>
        <v>36.4</v>
      </c>
      <c r="AB46" s="6">
        <f>AVERAGE(AB19,AB35,AB20,AB22,AB34)</f>
        <v>2.4426044227500001</v>
      </c>
    </row>
    <row r="47" spans="1:29">
      <c r="A47" s="4" t="s">
        <v>1</v>
      </c>
      <c r="C47" s="8">
        <f>(C45-C46)/C46</f>
        <v>1.7429435483870972</v>
      </c>
      <c r="G47" s="7">
        <f>(G45-G46)/G46</f>
        <v>6.6514589475674931E-3</v>
      </c>
      <c r="K47" s="8">
        <f>(K45-K46)/K46</f>
        <v>0.77360406091370593</v>
      </c>
      <c r="O47" s="8">
        <f>(O45-O46)/O46</f>
        <v>0.14445964432284547</v>
      </c>
      <c r="S47" s="8">
        <f>(S45-S46)/S46</f>
        <v>-0.23258306538049311</v>
      </c>
      <c r="W47" s="8">
        <f>(W45-W46)/W46</f>
        <v>0.68056418037847111</v>
      </c>
      <c r="X47" s="8">
        <f>(X45-X46)/X46</f>
        <v>0.4567164179104477</v>
      </c>
      <c r="Y47" s="8">
        <f>(Y45-Y46)/Y46</f>
        <v>0.58545454545454556</v>
      </c>
      <c r="Z47" s="8">
        <f>(Z45-Z46)/Z46</f>
        <v>1.1923076923076923</v>
      </c>
      <c r="AB47" s="8">
        <f>(AB45-AB46)/AB46</f>
        <v>0.16798403262860057</v>
      </c>
    </row>
    <row r="48" spans="1:29">
      <c r="A48" s="4" t="s">
        <v>0</v>
      </c>
      <c r="C48" s="5">
        <f>C45-C46</f>
        <v>48.027777777777786</v>
      </c>
      <c r="G48" s="5">
        <f>G45-G46</f>
        <v>279.61603579999792</v>
      </c>
      <c r="K48" s="5">
        <f>K45-K46</f>
        <v>15.240000000000006</v>
      </c>
      <c r="O48" s="5">
        <f>O45-O46</f>
        <v>10.560000000000002</v>
      </c>
      <c r="S48" s="5">
        <f>S45-S46</f>
        <v>-4.3400000000000016</v>
      </c>
      <c r="W48" s="6">
        <f>W45-W46</f>
        <v>2.4536716723770136</v>
      </c>
      <c r="X48" s="5">
        <f>X45-X46</f>
        <v>15.299999999999997</v>
      </c>
      <c r="Y48" s="5">
        <f>Y45-Y46</f>
        <v>16.100000000000001</v>
      </c>
      <c r="Z48" s="5">
        <f>Z45-Z46</f>
        <v>43.4</v>
      </c>
      <c r="AB48" s="6">
        <f>AB45-AB46</f>
        <v>0.4103185410500001</v>
      </c>
    </row>
    <row r="50" spans="1:28">
      <c r="A50" s="4" t="s">
        <v>3</v>
      </c>
      <c r="C50" s="5">
        <f>AVERAGE(C6,C12,C29)</f>
        <v>79.027777777777786</v>
      </c>
      <c r="G50" s="5">
        <f>AVERAGE(G6,G12,G29)</f>
        <v>40194.593780000003</v>
      </c>
      <c r="K50" s="5">
        <f>AVERAGE(K6,K12,K29)</f>
        <v>34.1</v>
      </c>
      <c r="O50" s="5">
        <f>AVERAGE(O6,O12,O29)</f>
        <v>84.7</v>
      </c>
      <c r="S50" s="5">
        <f>AVERAGE(S6,S12,S29)</f>
        <v>15.333333333333334</v>
      </c>
      <c r="W50" s="6">
        <f>AVERAGE(W6,W12,W29)</f>
        <v>5.3652221361796064</v>
      </c>
      <c r="X50" s="5">
        <f>AVERAGE(X6,X12,X29)</f>
        <v>42.666666666666664</v>
      </c>
      <c r="Y50" s="5">
        <f>AVERAGE(Y6,Y12,Y29)</f>
        <v>42.666666666666664</v>
      </c>
      <c r="Z50" s="5">
        <f>AVERAGE(Z6,Z12,Z29)</f>
        <v>75.333333333333329</v>
      </c>
      <c r="AB50" s="5">
        <f>AVERAGE(AB6,AB12,AB29)</f>
        <v>2.7979076700000003</v>
      </c>
    </row>
    <row r="51" spans="1:28">
      <c r="A51" s="4" t="s">
        <v>2</v>
      </c>
      <c r="C51" s="5">
        <f>AVERAGE(C19,C20,C35)</f>
        <v>25.462962962962962</v>
      </c>
      <c r="G51" s="5">
        <f>AVERAGE(G19,G20,G35)</f>
        <v>36964.99748766666</v>
      </c>
      <c r="K51" s="5">
        <f>AVERAGE(K19,K20,K35)</f>
        <v>14.9</v>
      </c>
      <c r="O51" s="5">
        <f>AVERAGE(O19,O20,O35)</f>
        <v>63.666666666666664</v>
      </c>
      <c r="S51" s="5">
        <f>AVERAGE(S19,S20,S35)</f>
        <v>22</v>
      </c>
      <c r="W51" s="6">
        <f>AVERAGE(W19,W20,W35)</f>
        <v>3.066193381945292</v>
      </c>
      <c r="X51" s="5">
        <f>AVERAGE(X19,X20,X35)</f>
        <v>33.5</v>
      </c>
      <c r="Y51" s="5">
        <f>AVERAGE(Y19,Y20,Y35)</f>
        <v>27.5</v>
      </c>
      <c r="Z51" s="5">
        <f>AVERAGE(Z19,Z20,Z35)</f>
        <v>27.666666666666668</v>
      </c>
      <c r="AB51" s="5">
        <f>AVERAGE(AB19,AB20,AB35)</f>
        <v>2.26575923</v>
      </c>
    </row>
    <row r="52" spans="1:28">
      <c r="A52" s="4" t="s">
        <v>1</v>
      </c>
      <c r="C52" s="8">
        <f>(C50-C51)/C51</f>
        <v>2.103636363636364</v>
      </c>
      <c r="G52" s="7">
        <f>(G50-G51)/G51</f>
        <v>8.7369038599580451E-2</v>
      </c>
      <c r="K52" s="7">
        <f>(K50-K51)/K51</f>
        <v>1.2885906040268458</v>
      </c>
      <c r="O52" s="7">
        <f>(O50-O51)/O51</f>
        <v>0.33036649214659697</v>
      </c>
      <c r="S52" s="7">
        <f>(S50-S51)/S51</f>
        <v>-0.30303030303030298</v>
      </c>
      <c r="W52" s="7">
        <f>(W50-W51)/W51</f>
        <v>0.74979900738541694</v>
      </c>
      <c r="X52" s="7">
        <f>(X50-X51)/X51</f>
        <v>0.27363184079601982</v>
      </c>
      <c r="Y52" s="7">
        <f>(Y50-Y51)/Y51</f>
        <v>0.5515151515151514</v>
      </c>
      <c r="Z52" s="7">
        <f>(Z50-Z51)/Z51</f>
        <v>1.7228915662650599</v>
      </c>
      <c r="AB52" s="7">
        <f>(AB50-AB51)/AB51</f>
        <v>0.23486539653200497</v>
      </c>
    </row>
    <row r="53" spans="1:28">
      <c r="A53" s="4" t="s">
        <v>0</v>
      </c>
      <c r="C53" s="5">
        <f>C50-C51</f>
        <v>53.564814814814824</v>
      </c>
      <c r="G53" s="5">
        <f>G50-G51</f>
        <v>3229.5962923333427</v>
      </c>
      <c r="K53" s="5">
        <f>K50-K51</f>
        <v>19.200000000000003</v>
      </c>
      <c r="O53" s="5">
        <f>O50-O51</f>
        <v>21.033333333333339</v>
      </c>
      <c r="S53" s="5">
        <f>S50-S51</f>
        <v>-6.6666666666666661</v>
      </c>
      <c r="W53" s="6">
        <f>W50-W51</f>
        <v>2.2990287542343144</v>
      </c>
      <c r="X53" s="5">
        <f>X50-X51</f>
        <v>9.1666666666666643</v>
      </c>
      <c r="Y53" s="5">
        <f>Y50-Y51</f>
        <v>15.166666666666664</v>
      </c>
      <c r="Z53" s="5">
        <f>Z50-Z51</f>
        <v>47.666666666666657</v>
      </c>
      <c r="AB53" s="5">
        <f>AB50-AB51</f>
        <v>0.53214844000000028</v>
      </c>
    </row>
  </sheetData>
  <hyperlinks>
    <hyperlink ref="A3" r:id="rId1" display="https://www.oecd.org/australia/"/>
    <hyperlink ref="A4" r:id="rId2" display="https://www.oecd.org/austria/"/>
    <hyperlink ref="A5" r:id="rId3" display="https://www.oecd.org/belgium/"/>
    <hyperlink ref="A6" r:id="rId4" display="https://www.oecd.org/canada/"/>
    <hyperlink ref="A7" r:id="rId5" display="https://www.oecd.org/chile/"/>
    <hyperlink ref="A8" r:id="rId6" display="https://www.oecd.org/czech/"/>
    <hyperlink ref="A9" r:id="rId7" display="https://www.oecd.org/denmark/"/>
    <hyperlink ref="A10" r:id="rId8" display="https://www.oecd.org/estonia/"/>
    <hyperlink ref="A11" r:id="rId9" display="https://www.oecd.org/finland/"/>
    <hyperlink ref="A12" r:id="rId10" display="https://www.oecd.org/france/"/>
    <hyperlink ref="A13" r:id="rId11" display="https://www.oecd.org/germany/"/>
    <hyperlink ref="A14" r:id="rId12" display="https://www.oecd.org/greece/"/>
    <hyperlink ref="A15" r:id="rId13" display="https://www.oecd.org/iceland/"/>
    <hyperlink ref="A16" r:id="rId14" display="https://www.oecd.org/ireland/"/>
    <hyperlink ref="A17" r:id="rId15" display="https://www.oecd.org/israel/"/>
    <hyperlink ref="A18" r:id="rId16" display="https://www.oecd.org/italy/"/>
    <hyperlink ref="A19" r:id="rId17" display="https://www.oecd.org/japan/"/>
    <hyperlink ref="A20" r:id="rId18" display="https://www.oecd.org/korea/"/>
    <hyperlink ref="A21" r:id="rId19" display="https://www.oecd.org/latvia/"/>
    <hyperlink ref="A22" r:id="rId20" display="https://www.oecd.org/countries/lithuania/"/>
    <hyperlink ref="A23" r:id="rId21" display="https://www.oecd.org/luxembourg/"/>
    <hyperlink ref="A24" r:id="rId22" display="https://www.oecd.org/mexico/"/>
    <hyperlink ref="A25" r:id="rId23" display="https://www.oecd.org/netherlands/"/>
    <hyperlink ref="A26" r:id="rId24" display="https://www.oecd.org/newzealand/"/>
    <hyperlink ref="A27" r:id="rId25" display="https://www.oecd.org/norway/"/>
    <hyperlink ref="A28" r:id="rId26" display="https://www.oecd.org/poland/"/>
    <hyperlink ref="A29" r:id="rId27" display="https://www.oecd.org/portugal/"/>
    <hyperlink ref="A30" r:id="rId28" display="https://www.oecd.org/slovakia/"/>
    <hyperlink ref="A31" r:id="rId29" display="https://www.oecd.org/slovenia/"/>
    <hyperlink ref="A32" r:id="rId30" display="https://www.oecd.org/spain/"/>
    <hyperlink ref="A33" r:id="rId31" display="https://www.oecd.org/sweden/"/>
    <hyperlink ref="A34" r:id="rId32" display="https://www.oecd.org/switzerland/"/>
    <hyperlink ref="A35" r:id="rId33" display="https://www.oecd.org/turkey/"/>
    <hyperlink ref="A36" r:id="rId34" display="https://www.oecd.org/unitedkingdom/"/>
    <hyperlink ref="A37" r:id="rId35" display="https://www.oecd.org/unitedstates/"/>
  </hyperlinks>
  <pageMargins left="0.708661417322835" right="0.708661417322835" top="0.748031496062992" bottom="0.748031496062992" header="0.31496062992126" footer="0.31496062992126"/>
  <pageSetup paperSize="9" scale="36" fitToHeight="0" orientation="landscape" r:id="rId36"/>
  <customProperties>
    <customPr name="CycleColor" r:id="rId37"/>
    <customPr name="DashStyle" r:id="rId38"/>
    <customPr name="GraphSizeIndex" r:id="rId39"/>
    <customPr name="GraphSizeName" r:id="rId40"/>
    <customPr name="PageSizeIndex" r:id="rId41"/>
    <customPr name="PageSizeName" r:id="rId42"/>
    <customPr name="PaletteIndex" r:id="rId43"/>
    <customPr name="PaletteName" r:id="rId44"/>
    <customPr name="SinglePanel" r:id="rId45"/>
    <customPr name="StartColorIndex" r:id="rId46"/>
    <customPr name="StartColorName" r:id="rId47"/>
    <customPr name="StyleTemplateIndex" r:id="rId48"/>
    <customPr name="StyleTemplateName" r:id="rId49"/>
  </customProperties>
  <legacyDrawing r:id="rId50"/>
</worksheet>
</file>

<file path=xl/worksheets/sheet6.xml><?xml version="1.0" encoding="utf-8"?>
<worksheet xmlns="http://schemas.openxmlformats.org/spreadsheetml/2006/main" xmlns:r="http://schemas.openxmlformats.org/officeDocument/2006/relationships">
  <sheetPr published="1" enableFormatConditionsCalculation="1">
    <tabColor indexed="44"/>
  </sheetPr>
  <dimension ref="A1"/>
  <sheetViews>
    <sheetView showRuler="1" showOutlineSymbols="1" defaultGridColor="1" colorId="64" zoomScale="100" workbookViewId="0"/>
  </sheetViews>
  <sheetFormatPr baseColWidth="8" defaultRowHeight="15"/>
  <sheetData>
    <row r="3">
      <c r="B3" t="s">
        <v>116</v>
      </c>
    </row>
    <row r="5">
      <c r="B5" s="28" t="s">
        <v>117</v>
      </c>
    </row>
    <row r="6">
      <c r="B6" t="s">
        <v>118</v>
      </c>
    </row>
    <row r="7">
      <c r="B7" t="s">
        <v>119</v>
      </c>
    </row>
    <row r="8">
      <c r="B8" s="29" t="s">
        <v>120</v>
      </c>
    </row>
    <row r="10">
      <c r="B10" s="30" t="s">
        <v>121</v>
      </c>
    </row>
  </sheetData>
  <hyperlinks>
    <hyperlink ref="B5" r:id="rId1"/>
    <hyperlink ref="B8" r:id="rId2"/>
    <hyperlink ref="B10" r:id="rId3"/>
  </hyperlinks>
  <pageMargins left="0.7" right="0.7" top="0.75" bottom="0.75" header="0.3" footer="0.3"/>
</worksheet>
</file>

<file path=customXml/_rels/item1.xml.rels>&#65279;<?xml version="1.0" encoding="utf-8"?><Relationships xmlns="http://schemas.openxmlformats.org/package/2006/relationships"><Relationship Id="rId1" Type="http://schemas.openxmlformats.org/officeDocument/2006/relationships/customXmlProps" Target="itemProps1.xml" /></Relationships>
</file>

<file path=customXml/_rels/item2.xml.rels>&#65279;<?xml version="1.0" encoding="utf-8"?><Relationships xmlns="http://schemas.openxmlformats.org/package/2006/relationships"><Relationship Id="rId1" Type="http://schemas.openxmlformats.org/officeDocument/2006/relationships/customXmlProps" Target="itemProps2.xml" /></Relationships>
</file>

<file path=customXml/_rels/item3.xml.rels>&#65279;<?xml version="1.0" encoding="utf-8"?><Relationships xmlns="http://schemas.openxmlformats.org/package/2006/relationships"><Relationship Id="rId1" Type="http://schemas.openxmlformats.org/officeDocument/2006/relationships/customXmlProps" Target="itemProps3.xml" /></Relationships>
</file>

<file path=customXml/_rels/item4.xml.rels>&#65279;<?xml version="1.0" encoding="utf-8"?><Relationships xmlns="http://schemas.openxmlformats.org/package/2006/relationships"><Relationship Id="rId1" Type="http://schemas.openxmlformats.org/officeDocument/2006/relationships/customXmlProps" Target="itemProps4.xml" /></Relationships>
</file>

<file path=customXml/_rels/item5.xml.rels>&#65279;<?xml version="1.0" encoding="utf-8"?><Relationships xmlns="http://schemas.openxmlformats.org/package/2006/relationships"><Relationship Id="rId1" Type="http://schemas.openxmlformats.org/officeDocument/2006/relationships/customXmlProps" Target="itemProps5.xml" /></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MORAN Linda, GOV</DisplayName>
        <AccountId>2453</AccountId>
        <AccountType/>
      </UserInfo>
      <UserInfo>
        <DisplayName>PEREZ Fatima, ELS/SPD</DisplayName>
        <AccountId>1498</AccountId>
        <AccountType/>
      </UserInfo>
      <UserInfo>
        <DisplayName>CARCILLO Stéphane, ELS/JAI</DisplayName>
        <AccountId>107</AccountId>
        <AccountType/>
      </UserInfo>
      <UserInfo>
        <DisplayName>QUEISSER Monika, ELS</DisplayName>
        <AccountId>90</AccountId>
        <AccountType/>
      </UserInfo>
      <UserInfo>
        <DisplayName>MEDINA Caroline, ELS/SPD</DisplayName>
        <AccountId>2746</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b1d83fdc-dd01-4354-83cb-388dee7dff67</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725</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Diversity</TermName>
          <TermId xmlns="http://schemas.microsoft.com/office/infopath/2007/PartnerControls">9e6a589a-fc15-4634-9083-4fd1ec7a8b33</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191</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LGBT</TermName>
          <TermId xmlns="http://schemas.microsoft.com/office/infopath/2007/PartnerControls">1cc12172-7182-4d4b-b20f-7ec34a7fa18c</TermId>
        </TermInfo>
      </Terms>
    </eShareKeywordsTaxHTField0>
    <OECDExpirationDate xmlns="c5805097-db0a-42f9-a837-be9035f1f571" xsi:nil="true"/>
    <TaxCatchAll xmlns="ca82dde9-3436-4d3d-bddd-d31447390034">
      <Value>846</Value>
      <Value>1348</Value>
      <Value>489</Value>
      <Value>49</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FD99F-67B9-4805-A674-B3CB7C59B985}">
  <ds:schemaRefs>
    <ds:schemaRef ds:uri="Microsoft.SharePoint.Taxonomy.ContentTypeSync"/>
  </ds:schemaRefs>
</ds:datastoreItem>
</file>

<file path=customXml/itemProps2.xml><?xml version="1.0" encoding="utf-8"?>
<ds:datastoreItem xmlns:ds="http://schemas.openxmlformats.org/officeDocument/2006/customXml" ds:itemID="{1A9C3A51-BCDD-43F5-AB0E-41B280C8AA2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CB4B30D-DA41-4AFF-860B-8A34077CB2A7}">
  <ds:schemaRefs>
    <ds:schemaRef ds:uri="http://schemas.microsoft.com/sharepoint/v3/contenttype/forms"/>
  </ds:schemaRefs>
</ds:datastoreItem>
</file>

<file path=customXml/itemProps4.xml><?xml version="1.0" encoding="utf-8"?>
<ds:datastoreItem xmlns:ds="http://schemas.openxmlformats.org/officeDocument/2006/customXml" ds:itemID="{A4A7AE1D-B712-4A46-9626-C51796D419CF}">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C9A635F5-F43E-4F08-93CA-4721CA54F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Company>OECD</Company>
  <ScaleCrop>false</ScaleCrop>
  <HeadingPairs>
    <vt:vector baseType="variant" size="4">
      <vt:variant>
        <vt:lpstr>Worksheets</vt:lpstr>
      </vt:variant>
      <vt:variant>
        <vt:i4>2</vt:i4>
      </vt:variant>
      <vt:variant>
        <vt:lpstr>Named Ranges</vt:lpstr>
      </vt:variant>
      <vt:variant>
        <vt:i4>3</vt:i4>
      </vt:variant>
    </vt:vector>
  </HeadingPairs>
  <TitlesOfParts>
    <vt:vector baseType="lpstr" size="5">
      <vt:lpstr>Fig1.6</vt:lpstr>
      <vt:lpstr>data-correlations</vt:lpstr>
      <vt:lpstr>Fig1.6!_Ref36027016</vt:lpstr>
      <vt:lpstr>'data-correlations'!Print_Area</vt:lpstr>
      <vt:lpstr>Fig1.6!Print_Area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2020-06-05T12:59:16Z</dcterms:created>
  <dc:creator>els.contact@oecd.org</dc:creator>
  <cp:lastModifiedBy>els.contact@oecd.org</cp:lastModifiedBy>
  <cp:lastPrinted>2020-06-09T16:23:05Z</cp:lastPrinted>
  <dcterms:modified xsi:type="dcterms:W3CDTF">2020-06-09T16:24:13Z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ContentTypeId">
    <vt:lpwstr>0x0101008B4DD370EC31429186F3AD49F0D3098F00D44DBCB9EB4F45278CB5C9765BE5299500A4858B360C6A491AA753F8BCA47AA9100033AB0B45A31F2B489F9B80276A6B0922</vt:lpwstr>
  </q1:property>
  <q1:property fmtid="{D5CDD505-2E9C-101B-9397-08002B2CF9AE}" pid="3" name="OECDCountry">
    <vt:lpwstr/>
  </q1:property>
  <q1:property fmtid="{D5CDD505-2E9C-101B-9397-08002B2CF9AE}" pid="4" name="OECDTopic">
    <vt:lpwstr>846;#Diversity|9e6a589a-fc15-4634-9083-4fd1ec7a8b33</vt:lpwstr>
  </q1:property>
  <q1:property fmtid="{D5CDD505-2E9C-101B-9397-08002B2CF9AE}" pid="5" name="OECDCommittee">
    <vt:lpwstr/>
  </q1:property>
  <q1:property fmtid="{D5CDD505-2E9C-101B-9397-08002B2CF9AE}" pid="6" name="OECDPWB">
    <vt:lpwstr>489;#2.2.3 Welfare and Social Inclusion|b1d83fdc-dd01-4354-83cb-388dee7dff67</vt:lpwstr>
  </q1:property>
  <q1:property fmtid="{D5CDD505-2E9C-101B-9397-08002B2CF9AE}" pid="7" name="OECDKeywords">
    <vt:lpwstr>1348;#LGBT|1cc12172-7182-4d4b-b20f-7ec34a7fa18c</vt:lpwstr>
  </q1:property>
  <q1:property fmtid="{D5CDD505-2E9C-101B-9397-08002B2CF9AE}" pid="8" name="OECDHorizontalProjects">
    <vt:lpwstr/>
  </q1:property>
  <q1:property fmtid="{D5CDD505-2E9C-101B-9397-08002B2CF9AE}" pid="9" name="OECDProjectOwnerStructure">
    <vt:lpwstr>49;#ELS/SPD|0e85e649-01ae-435c-b5a2-39c5f49851ef</vt:lpwstr>
  </q1:property>
  <q1:property fmtid="{D5CDD505-2E9C-101B-9397-08002B2CF9AE}" pid="10" name="Generator">
    <vt:lpwstr>NPOI</vt:lpwstr>
  </q1:property>
  <q1:property fmtid="{D5CDD505-2E9C-101B-9397-08002B2CF9AE}" pid="11" name="Generator Version">
    <vt:lpwstr>2.4.1</vt:lpwstr>
  </q1:property>
</q1:Properties>
</file>