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995" firstSheet="2" activeTab="2"/>
  </bookViews>
  <sheets>
    <sheet name="untying" sheetId="1" r:id="rId1"/>
    <sheet name="Riomarkers" sheetId="2" r:id="rId2"/>
    <sheet name="TableA.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<sst xmlns="http://schemas.openxmlformats.org/spreadsheetml/2006/main" count="276" uniqueCount="75">
  <si>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</si>
  <si>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</si>
  <si>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</si>
  <si>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</si>
  <si>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</si>
  <si>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</si>
  <si>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</si>
  <si>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</si>
  <si>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</si>
  <si>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</si>
  <si>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</si>
  <si>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</si>
  <si>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</si>
  <si>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</si>
  <si>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</si>
  <si>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</si>
  <si>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</si>
  <si>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</si>
  <si>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</si>
  <si>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</si>
  <si>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</si>
  <si>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</si>
  <si>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</si>
  <si>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Biodiversity</t>
  </si>
  <si>
    <t>Desertification</t>
  </si>
  <si>
    <t>EU institutions</t>
  </si>
  <si>
    <t>ODA/GNI</t>
  </si>
  <si>
    <t>current</t>
  </si>
  <si>
    <t>TOTAL DAC</t>
  </si>
  <si>
    <t>Aid commitments targeted at the objectives of the Rio Conventions, USD million</t>
  </si>
  <si>
    <t>Climate change mitigation</t>
  </si>
  <si>
    <t>..</t>
  </si>
  <si>
    <t>Total (partial)</t>
  </si>
  <si>
    <t>Partial data</t>
  </si>
  <si>
    <t>Last updated: 23-May-2011</t>
  </si>
  <si>
    <t>2008-2009 average</t>
  </si>
  <si>
    <t xml:space="preserve">Untied aid </t>
  </si>
  <si>
    <t>Tied aid</t>
  </si>
  <si>
    <t>Preliminary data for 2010</t>
  </si>
  <si>
    <t>ODA</t>
  </si>
  <si>
    <t>Percent change</t>
  </si>
  <si>
    <t>USD million</t>
  </si>
  <si>
    <t xml:space="preserve">% </t>
  </si>
  <si>
    <t>USD million (1)</t>
  </si>
  <si>
    <t>2009 to 2010 (1)</t>
  </si>
  <si>
    <t>At 2009 prices and exchange rates</t>
  </si>
  <si>
    <t xml:space="preserve">TOTAL DAC </t>
  </si>
  <si>
    <t>Average Country Effort</t>
  </si>
  <si>
    <t>Memo Items:</t>
  </si>
  <si>
    <t>EU Institutions</t>
  </si>
  <si>
    <t>DAC-EU countries</t>
  </si>
  <si>
    <t xml:space="preserve">G7 countries </t>
  </si>
  <si>
    <t>Non-G7 countries</t>
  </si>
  <si>
    <t>Non-DAC economies:</t>
  </si>
  <si>
    <t>(1) Taking account of both inflation and exchange rate movements.</t>
  </si>
  <si>
    <t xml:space="preserve">Note:  The data for 2010 are preliminary pending detailed final data to be published in December 2011.  The data are standardised </t>
  </si>
  <si>
    <t>on a calendar year basis for all donors, and so may differ from fiscal year data available in countries' budget documents.</t>
  </si>
  <si>
    <t>%Change in ODA/GNI</t>
  </si>
  <si>
    <t>Implied Real Growth</t>
  </si>
  <si>
    <t>% change in GNI</t>
  </si>
  <si>
    <t>TABLE A1: NET OFFICIAL DEVELOPMENT ASSISTANCE IN 2010</t>
  </si>
  <si>
    <t>Source: OECD DA Statistics, 2011</t>
  </si>
  <si>
    <t>Czech Republic</t>
  </si>
  <si>
    <t>Estonia</t>
  </si>
  <si>
    <t>Hungary</t>
  </si>
  <si>
    <t>Iceland</t>
  </si>
  <si>
    <t>Israel</t>
  </si>
  <si>
    <t>Poland</t>
  </si>
  <si>
    <t>Slovak Republic</t>
  </si>
  <si>
    <t>Slovenia</t>
  </si>
  <si>
    <t>Turkey</t>
  </si>
  <si>
    <t>Development Co-operation Report 2011: 50th Anniversary Edition - © OECD 2011</t>
  </si>
  <si>
    <t>ANNEX A</t>
  </si>
  <si>
    <t>Table A.1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</si>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</sst>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  <numFmt numFmtId="166" formatCode="General_)"/>
    <numFmt numFmtId="167" formatCode="0.00;\-0.00"/>
    <numFmt numFmtId="168" formatCode="0.0;\-0.0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i/>
      <sz val="10"/>
      <name val="Times"/>
      <family val="1"/>
    </font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ck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4" fontId="53" fillId="0" borderId="0" xfId="0" applyNumberFormat="1" applyFont="1" applyBorder="1" applyAlignment="1">
      <alignment horizontal="right"/>
    </xf>
    <xf numFmtId="164" fontId="53" fillId="0" borderId="0" xfId="59" applyNumberFormat="1" applyFont="1" applyFill="1" applyBorder="1" applyAlignment="1">
      <alignment horizontal="right" wrapText="1"/>
      <protection/>
    </xf>
    <xf numFmtId="164" fontId="7" fillId="0" borderId="0" xfId="59" applyNumberFormat="1" applyFont="1" applyFill="1" applyBorder="1" applyAlignment="1">
      <alignment horizontal="right" wrapText="1"/>
      <protection/>
    </xf>
    <xf numFmtId="164" fontId="53" fillId="0" borderId="0" xfId="0" applyNumberFormat="1" applyFont="1" applyFill="1" applyBorder="1" applyAlignment="1">
      <alignment horizontal="right"/>
    </xf>
    <xf numFmtId="164" fontId="53" fillId="0" borderId="0" xfId="57" applyNumberFormat="1" applyFont="1" applyBorder="1">
      <alignment/>
      <protection/>
    </xf>
    <xf numFmtId="164" fontId="53" fillId="0" borderId="0" xfId="57" applyNumberFormat="1" applyFont="1" applyFill="1" applyBorder="1" applyAlignment="1">
      <alignment horizontal="right" wrapText="1"/>
      <protection/>
    </xf>
    <xf numFmtId="164" fontId="53" fillId="0" borderId="0" xfId="58" applyNumberFormat="1" applyFont="1" applyFill="1" applyBorder="1" applyAlignment="1">
      <alignment horizontal="right" wrapText="1"/>
      <protection/>
    </xf>
    <xf numFmtId="164" fontId="53" fillId="0" borderId="0" xfId="58" applyNumberFormat="1" applyFont="1" applyBorder="1" applyAlignment="1">
      <alignment horizontal="right"/>
      <protection/>
    </xf>
    <xf numFmtId="164" fontId="7" fillId="0" borderId="0" xfId="58" applyNumberFormat="1" applyFont="1" applyFill="1" applyBorder="1" applyAlignment="1">
      <alignment horizontal="right" wrapText="1"/>
      <protection/>
    </xf>
    <xf numFmtId="164" fontId="53" fillId="34" borderId="0" xfId="0" applyNumberFormat="1" applyFont="1" applyFill="1" applyBorder="1" applyAlignment="1">
      <alignment horizontal="right"/>
    </xf>
    <xf numFmtId="164" fontId="54" fillId="34" borderId="0" xfId="59" applyNumberFormat="1" applyFont="1" applyFill="1" applyBorder="1" applyAlignment="1">
      <alignment horizontal="right" wrapText="1"/>
      <protection/>
    </xf>
    <xf numFmtId="164" fontId="8" fillId="34" borderId="0" xfId="59" applyNumberFormat="1" applyFont="1" applyFill="1" applyBorder="1" applyAlignment="1">
      <alignment horizontal="right" wrapText="1"/>
      <protection/>
    </xf>
    <xf numFmtId="164" fontId="53" fillId="34" borderId="0" xfId="57" applyNumberFormat="1" applyFont="1" applyFill="1" applyBorder="1" applyAlignment="1">
      <alignment horizontal="right"/>
      <protection/>
    </xf>
    <xf numFmtId="164" fontId="53" fillId="34" borderId="0" xfId="58" applyNumberFormat="1" applyFont="1" applyFill="1" applyBorder="1" applyAlignment="1">
      <alignment horizontal="right"/>
      <protection/>
    </xf>
    <xf numFmtId="164" fontId="4" fillId="34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7" fillId="34" borderId="0" xfId="59" applyNumberFormat="1" applyFont="1" applyFill="1" applyBorder="1" applyAlignment="1">
      <alignment horizontal="right"/>
      <protection/>
    </xf>
    <xf numFmtId="164" fontId="54" fillId="34" borderId="0" xfId="0" applyNumberFormat="1" applyFont="1" applyFill="1" applyBorder="1" applyAlignment="1">
      <alignment horizontal="right"/>
    </xf>
    <xf numFmtId="164" fontId="53" fillId="34" borderId="0" xfId="59" applyNumberFormat="1" applyFont="1" applyFill="1" applyBorder="1" applyAlignment="1">
      <alignment horizontal="right"/>
      <protection/>
    </xf>
    <xf numFmtId="164" fontId="7" fillId="33" borderId="0" xfId="59" applyNumberFormat="1" applyFont="1" applyFill="1" applyBorder="1" applyAlignment="1">
      <alignment horizontal="right"/>
      <protection/>
    </xf>
    <xf numFmtId="164" fontId="53" fillId="33" borderId="0" xfId="57" applyNumberFormat="1" applyFont="1" applyFill="1" applyBorder="1" applyAlignment="1">
      <alignment horizontal="right"/>
      <protection/>
    </xf>
    <xf numFmtId="164" fontId="4" fillId="33" borderId="0" xfId="0" applyNumberFormat="1" applyFont="1" applyFill="1" applyBorder="1" applyAlignment="1">
      <alignment horizontal="right"/>
    </xf>
    <xf numFmtId="164" fontId="53" fillId="34" borderId="0" xfId="57" applyNumberFormat="1" applyFont="1" applyFill="1" applyBorder="1" applyAlignment="1">
      <alignment horizontal="right" wrapText="1"/>
      <protection/>
    </xf>
    <xf numFmtId="164" fontId="53" fillId="34" borderId="0" xfId="58" applyNumberFormat="1" applyFont="1" applyFill="1" applyBorder="1" applyAlignment="1">
      <alignment horizontal="right" wrapText="1"/>
      <protection/>
    </xf>
    <xf numFmtId="164" fontId="53" fillId="0" borderId="0" xfId="56" applyNumberFormat="1" applyFont="1">
      <alignment/>
      <protection/>
    </xf>
    <xf numFmtId="164" fontId="53" fillId="0" borderId="0" xfId="56" applyNumberFormat="1" applyFont="1" applyBorder="1">
      <alignment/>
      <protection/>
    </xf>
    <xf numFmtId="164" fontId="53" fillId="34" borderId="0" xfId="59" applyNumberFormat="1" applyFont="1" applyFill="1" applyBorder="1" applyAlignment="1">
      <alignment horizontal="right" wrapText="1"/>
      <protection/>
    </xf>
    <xf numFmtId="164" fontId="7" fillId="34" borderId="0" xfId="59" applyNumberFormat="1" applyFont="1" applyFill="1" applyBorder="1" applyAlignment="1">
      <alignment horizontal="right" wrapText="1"/>
      <protection/>
    </xf>
    <xf numFmtId="164" fontId="4" fillId="34" borderId="0" xfId="0" applyNumberFormat="1" applyFont="1" applyFill="1" applyAlignment="1">
      <alignment horizontal="right"/>
    </xf>
    <xf numFmtId="164" fontId="53" fillId="33" borderId="0" xfId="59" applyNumberFormat="1" applyFont="1" applyFill="1" applyBorder="1" applyAlignment="1">
      <alignment horizontal="right"/>
      <protection/>
    </xf>
    <xf numFmtId="164" fontId="7" fillId="0" borderId="0" xfId="58" applyNumberFormat="1" applyFont="1" applyBorder="1" applyAlignment="1">
      <alignment horizontal="right"/>
      <protection/>
    </xf>
    <xf numFmtId="164" fontId="7" fillId="0" borderId="0" xfId="59" applyNumberFormat="1" applyFont="1" applyFill="1" applyBorder="1" applyAlignment="1">
      <alignment horizontal="right"/>
      <protection/>
    </xf>
    <xf numFmtId="164" fontId="53" fillId="0" borderId="0" xfId="57" applyNumberFormat="1" applyFont="1" applyFill="1" applyBorder="1" applyAlignment="1">
      <alignment horizontal="right"/>
      <protection/>
    </xf>
    <xf numFmtId="164" fontId="4" fillId="0" borderId="0" xfId="0" applyNumberFormat="1" applyFont="1" applyFill="1" applyAlignment="1">
      <alignment horizontal="right"/>
    </xf>
    <xf numFmtId="164" fontId="53" fillId="0" borderId="0" xfId="59" applyNumberFormat="1" applyFont="1" applyBorder="1" applyAlignment="1">
      <alignment horizontal="right"/>
      <protection/>
    </xf>
    <xf numFmtId="0" fontId="9" fillId="0" borderId="12" xfId="0" applyFont="1" applyBorder="1" applyAlignment="1">
      <alignment/>
    </xf>
    <xf numFmtId="164" fontId="5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5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Alignment="1">
      <alignment/>
    </xf>
    <xf numFmtId="2" fontId="13" fillId="0" borderId="1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Fill="1" applyAlignment="1">
      <alignment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165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 quotePrefix="1">
      <alignment/>
    </xf>
    <xf numFmtId="167" fontId="12" fillId="0" borderId="0" xfId="60" applyNumberFormat="1" applyFont="1" applyFill="1" applyBorder="1">
      <alignment/>
      <protection/>
    </xf>
    <xf numFmtId="168" fontId="13" fillId="0" borderId="12" xfId="60" applyNumberFormat="1" applyFont="1" applyBorder="1">
      <alignment/>
      <protection/>
    </xf>
    <xf numFmtId="0" fontId="14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7" fontId="13" fillId="0" borderId="0" xfId="60" applyNumberFormat="1" applyFont="1" applyBorder="1">
      <alignment/>
      <protection/>
    </xf>
    <xf numFmtId="165" fontId="13" fillId="0" borderId="0" xfId="0" applyNumberFormat="1" applyFont="1" applyBorder="1" applyAlignment="1" quotePrefix="1">
      <alignment/>
    </xf>
    <xf numFmtId="0" fontId="14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5" fillId="0" borderId="0" xfId="52" applyAlignment="1" applyProtection="1">
      <alignment/>
      <protection/>
    </xf>
    <xf numFmtId="0" fontId="0" fillId="0" borderId="0" xfId="0" applyAlignment="1">
      <alignment/>
    </xf>
    <xf numFmtId="0" fontId="1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limate change" xfId="57"/>
    <cellStyle name="Normal_desertification" xfId="58"/>
    <cellStyle name="Normal_Sheet1" xfId="59"/>
    <cellStyle name="Normal_Tab06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09575"/>
          <c:w val="0.706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untying!$B$6:$C$6</c:f>
              <c:strCache/>
            </c:strRef>
          </c:cat>
          <c:val>
            <c:numRef>
              <c:f>untying!$B$7:$C$7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69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Riomarkers!$D$40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Riomarkers!$E$39:$L$39</c:f>
              <c:numCache/>
            </c:numRef>
          </c:cat>
          <c:val>
            <c:numRef>
              <c:f>Riomarkers!$E$40:$L$40</c:f>
              <c:numCache/>
            </c:numRef>
          </c:val>
        </c:ser>
        <c:ser>
          <c:idx val="1"/>
          <c:order val="1"/>
          <c:tx>
            <c:strRef>
              <c:f>Riomarkers!$D$41</c:f>
              <c:strCache>
                <c:ptCount val="1"/>
                <c:pt idx="0">
                  <c:v>Climate change mitigation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Riomarkers!$E$39:$L$39</c:f>
              <c:numCache/>
            </c:numRef>
          </c:cat>
          <c:val>
            <c:numRef>
              <c:f>Riomarkers!$E$41:$L$41</c:f>
              <c:numCache/>
            </c:numRef>
          </c:val>
        </c:ser>
        <c:ser>
          <c:idx val="2"/>
          <c:order val="2"/>
          <c:tx>
            <c:strRef>
              <c:f>Riomarkers!$D$42</c:f>
              <c:strCache>
                <c:ptCount val="1"/>
                <c:pt idx="0">
                  <c:v>Desertification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Riomarkers!$E$39:$L$39</c:f>
              <c:numCache/>
            </c:numRef>
          </c:cat>
          <c:val>
            <c:numRef>
              <c:f>Riomarkers!$E$42:$L$42</c:f>
              <c:numCache/>
            </c:numRef>
          </c:val>
        </c:ser>
        <c:axId val="57983268"/>
        <c:axId val="9689077"/>
      </c:barChart>
      <c:catAx>
        <c:axId val="579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9077"/>
        <c:crosses val="autoZero"/>
        <c:auto val="1"/>
        <c:lblOffset val="100"/>
        <c:tickLblSkip val="1"/>
        <c:noMultiLvlLbl val="0"/>
      </c:catAx>
      <c:valAx>
        <c:axId val="9689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83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5"/>
          <c:y val="0.896"/>
          <c:w val="0.83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10</xdr:row>
      <xdr:rowOff>95250</xdr:rowOff>
    </xdr:from>
    <xdr:to>
      <xdr:col>9</xdr:col>
      <xdr:colOff>533400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3648075" y="2000250"/>
        <a:ext cx="3086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27</xdr:row>
      <xdr:rowOff>142875</xdr:rowOff>
    </xdr:from>
    <xdr:to>
      <xdr:col>19</xdr:col>
      <xdr:colOff>209550</xdr:colOff>
      <xdr:row>42</xdr:row>
      <xdr:rowOff>28575</xdr:rowOff>
    </xdr:to>
    <xdr:graphicFrame>
      <xdr:nvGraphicFramePr>
        <xdr:cNvPr id="1" name="Chart 7"/>
        <xdr:cNvGraphicFramePr/>
      </xdr:nvGraphicFramePr>
      <xdr:xfrm>
        <a:off x="7219950" y="528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Documents%20and%20Settings\Tortora_P\Local%20Settings\Temporary%20Internet%20Files\Content.Outlook\JI6PHIB8\Table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ry"/>
      <sheetName val="real"/>
      <sheetName val="table 1"/>
      <sheetName val="table1fr "/>
      <sheetName val="table 2 data"/>
      <sheetName val="table 2 no debt new"/>
      <sheetName val="table 2 no debt new f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9.8515625" style="0" bestFit="1" customWidth="1"/>
  </cols>
  <sheetData>
    <row r="1" ht="15">
      <c r="A1" s="110" t="s">
        <v>71</v>
      </c>
    </row>
    <row r="2" spans="1:2" ht="15">
      <c r="A2" s="111" t="s">
        <v>72</v>
      </c>
      <c r="B2" t="s">
        <v>73</v>
      </c>
    </row>
    <row r="3" ht="15">
      <c r="A3" s="111" t="s">
        <v>74</v>
      </c>
    </row>
    <row r="5" ht="15">
      <c r="A5" t="s">
        <v>28</v>
      </c>
    </row>
    <row r="6" spans="1:3" ht="15">
      <c r="A6" t="s">
        <v>35</v>
      </c>
      <c r="B6" t="s">
        <v>36</v>
      </c>
      <c r="C6" t="s">
        <v>37</v>
      </c>
    </row>
    <row r="7" spans="2:3" ht="15">
      <c r="B7">
        <v>86</v>
      </c>
      <c r="C7">
        <v>14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7"/>
  <sheetViews>
    <sheetView zoomScalePageLayoutView="0" workbookViewId="0" topLeftCell="C19">
      <selection activeCell="K44" sqref="K44"/>
    </sheetView>
  </sheetViews>
  <sheetFormatPr defaultColWidth="9.140625" defaultRowHeight="15"/>
  <sheetData>
    <row r="1" ht="15">
      <c r="A1" s="110" t="s">
        <v>71</v>
      </c>
    </row>
    <row r="2" spans="1:2" ht="15">
      <c r="A2" s="111" t="s">
        <v>72</v>
      </c>
      <c r="B2" t="s">
        <v>73</v>
      </c>
    </row>
    <row r="3" ht="15">
      <c r="A3" s="111" t="s">
        <v>74</v>
      </c>
    </row>
    <row r="4" spans="1:40" ht="15">
      <c r="A4" s="7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1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9"/>
      <c r="M5" s="9"/>
      <c r="N5" s="9"/>
      <c r="O5" s="9"/>
      <c r="P5" s="1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>
      <c r="A6" s="11"/>
      <c r="B6" s="103" t="s">
        <v>23</v>
      </c>
      <c r="C6" s="103"/>
      <c r="D6" s="103"/>
      <c r="E6" s="103"/>
      <c r="F6" s="103"/>
      <c r="G6" s="103"/>
      <c r="H6" s="103"/>
      <c r="I6" s="103"/>
      <c r="J6" s="103"/>
      <c r="K6" s="12"/>
      <c r="L6" s="13"/>
      <c r="M6" s="13"/>
      <c r="N6" s="13"/>
      <c r="O6" s="13"/>
      <c r="P6" s="14"/>
      <c r="Q6" s="103" t="s">
        <v>30</v>
      </c>
      <c r="R6" s="103"/>
      <c r="S6" s="103"/>
      <c r="T6" s="103"/>
      <c r="U6" s="103"/>
      <c r="V6" s="103"/>
      <c r="W6" s="103"/>
      <c r="X6" s="103"/>
      <c r="Y6" s="103"/>
      <c r="Z6" s="12"/>
      <c r="AA6" s="12"/>
      <c r="AB6" s="12"/>
      <c r="AC6" s="12"/>
      <c r="AD6" s="12"/>
      <c r="AE6" s="12"/>
      <c r="AF6" s="103" t="s">
        <v>24</v>
      </c>
      <c r="AG6" s="103"/>
      <c r="AH6" s="103"/>
      <c r="AI6" s="103"/>
      <c r="AJ6" s="103"/>
      <c r="AK6" s="103"/>
      <c r="AL6" s="103"/>
      <c r="AM6" s="103"/>
      <c r="AN6" s="103"/>
    </row>
    <row r="7" spans="1:43" ht="15">
      <c r="A7" s="15"/>
      <c r="B7" s="2">
        <v>1998</v>
      </c>
      <c r="C7" s="2">
        <v>1999</v>
      </c>
      <c r="D7" s="2">
        <v>2000</v>
      </c>
      <c r="E7" s="2">
        <v>2001</v>
      </c>
      <c r="F7" s="2">
        <v>2002</v>
      </c>
      <c r="G7" s="2">
        <v>2003</v>
      </c>
      <c r="H7" s="2">
        <v>2004</v>
      </c>
      <c r="I7" s="2">
        <v>2005</v>
      </c>
      <c r="J7" s="2">
        <v>2006</v>
      </c>
      <c r="K7" s="2">
        <v>2007</v>
      </c>
      <c r="L7" s="3">
        <v>2008</v>
      </c>
      <c r="M7" s="3">
        <v>2009</v>
      </c>
      <c r="N7" s="16"/>
      <c r="O7" s="16"/>
      <c r="P7" s="17"/>
      <c r="Q7" s="2">
        <v>1998</v>
      </c>
      <c r="R7" s="2">
        <v>1999</v>
      </c>
      <c r="S7" s="2">
        <v>2000</v>
      </c>
      <c r="T7" s="2">
        <v>2001</v>
      </c>
      <c r="U7" s="2">
        <v>2002</v>
      </c>
      <c r="V7" s="2">
        <v>2003</v>
      </c>
      <c r="W7" s="2">
        <v>2004</v>
      </c>
      <c r="X7" s="2">
        <v>2005</v>
      </c>
      <c r="Y7" s="2">
        <v>2006</v>
      </c>
      <c r="Z7" s="2">
        <v>2007</v>
      </c>
      <c r="AA7" s="2">
        <v>2008</v>
      </c>
      <c r="AB7" s="2">
        <v>2009</v>
      </c>
      <c r="AC7" s="18"/>
      <c r="AD7" s="18"/>
      <c r="AE7" s="4"/>
      <c r="AF7" s="2">
        <v>1998</v>
      </c>
      <c r="AG7" s="2">
        <v>1999</v>
      </c>
      <c r="AH7" s="2">
        <v>2000</v>
      </c>
      <c r="AI7" s="2">
        <v>2001</v>
      </c>
      <c r="AJ7" s="2">
        <v>2002</v>
      </c>
      <c r="AK7" s="2">
        <v>2003</v>
      </c>
      <c r="AL7" s="2">
        <v>2004</v>
      </c>
      <c r="AM7" s="2">
        <v>2005</v>
      </c>
      <c r="AN7" s="3">
        <v>2006</v>
      </c>
      <c r="AO7" s="3">
        <v>2007</v>
      </c>
      <c r="AP7" s="3">
        <v>2008</v>
      </c>
      <c r="AQ7" s="3">
        <v>2009</v>
      </c>
    </row>
    <row r="8" spans="1:43" ht="15">
      <c r="A8" s="19" t="s">
        <v>0</v>
      </c>
      <c r="B8" s="20">
        <v>8.4186</v>
      </c>
      <c r="C8" s="20">
        <v>29.301</v>
      </c>
      <c r="D8" s="20">
        <v>26.0359</v>
      </c>
      <c r="E8" s="20">
        <v>10.005155</v>
      </c>
      <c r="F8" s="20">
        <v>5.884370200000002</v>
      </c>
      <c r="G8" s="20">
        <v>0.34249640000000003</v>
      </c>
      <c r="H8" s="20">
        <v>0.5811814</v>
      </c>
      <c r="I8" s="21">
        <v>11.974405800000003</v>
      </c>
      <c r="J8" s="22">
        <v>54.7</v>
      </c>
      <c r="K8" s="5">
        <v>61.7725964491466</v>
      </c>
      <c r="L8" s="6">
        <v>97.14300206117568</v>
      </c>
      <c r="M8" s="6">
        <v>127.10232331250003</v>
      </c>
      <c r="N8" s="6"/>
      <c r="O8" s="6"/>
      <c r="P8" s="19" t="s">
        <v>0</v>
      </c>
      <c r="Q8" s="23">
        <v>9.7264</v>
      </c>
      <c r="R8" s="23">
        <v>14.6209</v>
      </c>
      <c r="S8" s="23">
        <v>13.5466</v>
      </c>
      <c r="T8" s="23">
        <v>1.6965</v>
      </c>
      <c r="U8" s="23">
        <v>2.6869</v>
      </c>
      <c r="V8" s="23">
        <v>2.5011</v>
      </c>
      <c r="W8" s="24">
        <v>0</v>
      </c>
      <c r="X8" s="25">
        <v>20.195764777574652</v>
      </c>
      <c r="Y8" s="25">
        <v>17.6</v>
      </c>
      <c r="Z8" s="25">
        <v>72.87727432732599</v>
      </c>
      <c r="AA8" s="25">
        <v>62.9271089207684</v>
      </c>
      <c r="AB8" s="25">
        <v>318.40871546093746</v>
      </c>
      <c r="AC8" s="25"/>
      <c r="AD8" s="25"/>
      <c r="AE8" s="19" t="s">
        <v>0</v>
      </c>
      <c r="AF8" s="23">
        <v>3.0041</v>
      </c>
      <c r="AG8" s="23">
        <v>2.5895</v>
      </c>
      <c r="AH8" s="23">
        <v>16.2793</v>
      </c>
      <c r="AI8" s="26">
        <v>1.637201575901622</v>
      </c>
      <c r="AJ8" s="26">
        <v>3.2434041166567105</v>
      </c>
      <c r="AK8" s="27">
        <v>0</v>
      </c>
      <c r="AL8" s="26">
        <v>0.04120070629782225</v>
      </c>
      <c r="AM8" s="26">
        <v>3.0903412553321146</v>
      </c>
      <c r="AN8" s="28">
        <v>13.6</v>
      </c>
      <c r="AO8" s="28">
        <v>44.7563932998745</v>
      </c>
      <c r="AP8" s="5">
        <v>28.3</v>
      </c>
      <c r="AQ8" s="5">
        <v>71.31705449218751</v>
      </c>
    </row>
    <row r="9" spans="1:43" ht="15">
      <c r="A9" s="19" t="s">
        <v>1</v>
      </c>
      <c r="B9" s="20">
        <v>1.819</v>
      </c>
      <c r="C9" s="29" t="s">
        <v>31</v>
      </c>
      <c r="D9" s="20">
        <v>4.0849</v>
      </c>
      <c r="E9" s="20">
        <v>4.7634</v>
      </c>
      <c r="F9" s="20">
        <v>6.2162</v>
      </c>
      <c r="G9" s="20">
        <v>3.4636</v>
      </c>
      <c r="H9" s="20">
        <v>8.2881</v>
      </c>
      <c r="I9" s="21">
        <v>13.2667887</v>
      </c>
      <c r="J9" s="22">
        <v>15.165783858415963</v>
      </c>
      <c r="K9" s="5">
        <v>14.8583180835044</v>
      </c>
      <c r="L9" s="6">
        <v>32.06450542333766</v>
      </c>
      <c r="M9" s="6">
        <v>30.402914635844592</v>
      </c>
      <c r="N9" s="6"/>
      <c r="O9" s="6"/>
      <c r="P9" s="19" t="s">
        <v>1</v>
      </c>
      <c r="Q9" s="23">
        <v>0.9335</v>
      </c>
      <c r="R9" s="29" t="s">
        <v>31</v>
      </c>
      <c r="S9" s="23">
        <v>3.4592</v>
      </c>
      <c r="T9" s="23">
        <v>3.9352</v>
      </c>
      <c r="U9" s="23">
        <v>3.0495</v>
      </c>
      <c r="V9" s="23">
        <v>0.8369</v>
      </c>
      <c r="W9" s="25">
        <v>8.573805416821964</v>
      </c>
      <c r="X9" s="25">
        <v>13.460351478995772</v>
      </c>
      <c r="Y9" s="25">
        <v>24.28070792017071</v>
      </c>
      <c r="Z9" s="25">
        <v>9.555903983572891</v>
      </c>
      <c r="AA9" s="25">
        <v>31.507008380210582</v>
      </c>
      <c r="AB9" s="25">
        <v>29.00695982453698</v>
      </c>
      <c r="AC9" s="25"/>
      <c r="AD9" s="25"/>
      <c r="AE9" s="19" t="s">
        <v>1</v>
      </c>
      <c r="AF9" s="23">
        <v>2.202</v>
      </c>
      <c r="AG9" s="29" t="s">
        <v>31</v>
      </c>
      <c r="AH9" s="23">
        <v>1.375</v>
      </c>
      <c r="AI9" s="26">
        <v>1.919374510582355</v>
      </c>
      <c r="AJ9" s="26">
        <v>5.925907077561022</v>
      </c>
      <c r="AK9" s="26">
        <v>6.171076714495537</v>
      </c>
      <c r="AL9" s="26">
        <v>8.212854764567028</v>
      </c>
      <c r="AM9" s="26">
        <v>11.70478784489187</v>
      </c>
      <c r="AN9" s="28">
        <v>17.051211246391368</v>
      </c>
      <c r="AO9" s="28">
        <v>11.597382039698799</v>
      </c>
      <c r="AP9" s="5">
        <v>21.801306793595842</v>
      </c>
      <c r="AQ9" s="5">
        <v>22.311519287007382</v>
      </c>
    </row>
    <row r="10" spans="1:43" ht="15">
      <c r="A10" s="19" t="s">
        <v>2</v>
      </c>
      <c r="B10" s="20">
        <v>20.6615</v>
      </c>
      <c r="C10" s="20">
        <v>14.4783</v>
      </c>
      <c r="D10" s="20">
        <v>23.3514</v>
      </c>
      <c r="E10" s="20">
        <v>2.5368663000000002</v>
      </c>
      <c r="F10" s="20">
        <v>3.6447752</v>
      </c>
      <c r="G10" s="20">
        <v>4.3605466999999996</v>
      </c>
      <c r="H10" s="20">
        <v>16.4691</v>
      </c>
      <c r="I10" s="21">
        <v>25.6476646</v>
      </c>
      <c r="J10" s="22">
        <v>33.452177733149234</v>
      </c>
      <c r="K10" s="5">
        <v>67.6313640930869</v>
      </c>
      <c r="L10" s="6">
        <v>126.37716288763883</v>
      </c>
      <c r="M10" s="6">
        <v>161.88034958919368</v>
      </c>
      <c r="N10" s="6"/>
      <c r="O10" s="6"/>
      <c r="P10" s="19" t="s">
        <v>2</v>
      </c>
      <c r="Q10" s="23">
        <v>6.099</v>
      </c>
      <c r="R10" s="23">
        <v>1.7341</v>
      </c>
      <c r="S10" s="23">
        <v>4.6144</v>
      </c>
      <c r="T10" s="23">
        <v>1.3391</v>
      </c>
      <c r="U10" s="23">
        <v>1.3397</v>
      </c>
      <c r="V10" s="23">
        <v>0.462</v>
      </c>
      <c r="W10" s="25">
        <v>2.7812461175301286</v>
      </c>
      <c r="X10" s="25">
        <v>14.363375590355457</v>
      </c>
      <c r="Y10" s="25">
        <v>23.04560060248525</v>
      </c>
      <c r="Z10" s="25">
        <v>48.4300068583162</v>
      </c>
      <c r="AA10" s="25">
        <v>122.18407203230923</v>
      </c>
      <c r="AB10" s="25">
        <v>90.4687596435037</v>
      </c>
      <c r="AC10" s="25"/>
      <c r="AD10" s="25"/>
      <c r="AE10" s="19" t="s">
        <v>2</v>
      </c>
      <c r="AF10" s="23">
        <v>8.7579</v>
      </c>
      <c r="AG10" s="23">
        <v>6.1846</v>
      </c>
      <c r="AH10" s="23">
        <v>10.5239</v>
      </c>
      <c r="AI10" s="26">
        <v>3.7687345513164963</v>
      </c>
      <c r="AJ10" s="26">
        <v>5.895159739892565</v>
      </c>
      <c r="AK10" s="26">
        <v>2.3694791548977516</v>
      </c>
      <c r="AL10" s="26">
        <v>33.09908560069574</v>
      </c>
      <c r="AM10" s="26">
        <v>31.83951280139199</v>
      </c>
      <c r="AN10" s="28">
        <v>33.64258817622694</v>
      </c>
      <c r="AO10" s="28">
        <v>83.21857111567421</v>
      </c>
      <c r="AP10" s="5">
        <v>129.71108192701573</v>
      </c>
      <c r="AQ10" s="5">
        <v>150.85700185210973</v>
      </c>
    </row>
    <row r="11" spans="1:43" ht="15">
      <c r="A11" s="19" t="s">
        <v>3</v>
      </c>
      <c r="B11" s="20">
        <v>26.914</v>
      </c>
      <c r="C11" s="20">
        <v>7.3532</v>
      </c>
      <c r="D11" s="20">
        <v>11.6323</v>
      </c>
      <c r="E11" s="20">
        <v>25.8262995</v>
      </c>
      <c r="F11" s="20">
        <v>49.42803370000001</v>
      </c>
      <c r="G11" s="20">
        <v>72.6891921</v>
      </c>
      <c r="H11" s="20">
        <v>185.55253069999998</v>
      </c>
      <c r="I11" s="21">
        <v>5.3056558141454095</v>
      </c>
      <c r="J11" s="22">
        <v>78.22538151880458</v>
      </c>
      <c r="K11" s="5">
        <v>61.8805361630829</v>
      </c>
      <c r="L11" s="6">
        <v>52.331341951083424</v>
      </c>
      <c r="M11" s="6">
        <v>180.567353198948</v>
      </c>
      <c r="N11" s="6"/>
      <c r="O11" s="6"/>
      <c r="P11" s="19" t="s">
        <v>3</v>
      </c>
      <c r="Q11" s="23">
        <v>23.1562</v>
      </c>
      <c r="R11" s="23">
        <v>9.8657</v>
      </c>
      <c r="S11" s="23">
        <v>21.5184</v>
      </c>
      <c r="T11" s="25">
        <v>62.30883492637562</v>
      </c>
      <c r="U11" s="23">
        <v>79.1218</v>
      </c>
      <c r="V11" s="23">
        <v>65.4009</v>
      </c>
      <c r="W11" s="25">
        <v>26.68972407962494</v>
      </c>
      <c r="X11" s="25">
        <v>1.897466369563423</v>
      </c>
      <c r="Y11" s="25">
        <v>41.80401216609362</v>
      </c>
      <c r="Z11" s="25">
        <v>42.4590430978312</v>
      </c>
      <c r="AA11" s="25">
        <v>41.52978703617596</v>
      </c>
      <c r="AB11" s="25">
        <v>71.81907975460153</v>
      </c>
      <c r="AC11" s="25"/>
      <c r="AD11" s="25"/>
      <c r="AE11" s="19" t="s">
        <v>3</v>
      </c>
      <c r="AF11" s="23">
        <v>11.6409</v>
      </c>
      <c r="AG11" s="23">
        <v>2.726</v>
      </c>
      <c r="AH11" s="23">
        <v>25.9857</v>
      </c>
      <c r="AI11" s="26">
        <v>30.504391630069748</v>
      </c>
      <c r="AJ11" s="26">
        <v>62.00318471337579</v>
      </c>
      <c r="AK11" s="26">
        <v>65.93457610170704</v>
      </c>
      <c r="AL11" s="26">
        <v>242.09899315963415</v>
      </c>
      <c r="AM11" s="26">
        <v>34</v>
      </c>
      <c r="AN11" s="28">
        <v>76.65520585383054</v>
      </c>
      <c r="AO11" s="28">
        <v>25.8433119240436</v>
      </c>
      <c r="AP11" s="5">
        <v>130.09962801078768</v>
      </c>
      <c r="AQ11" s="5">
        <v>96.34223488168278</v>
      </c>
    </row>
    <row r="12" spans="1:43" ht="15">
      <c r="A12" s="19" t="s">
        <v>4</v>
      </c>
      <c r="B12" s="20">
        <v>36.0519</v>
      </c>
      <c r="C12" s="20">
        <v>38.058</v>
      </c>
      <c r="D12" s="20">
        <v>15.4009</v>
      </c>
      <c r="E12" s="20">
        <v>80.41294120000002</v>
      </c>
      <c r="F12" s="20">
        <v>62.075516799999995</v>
      </c>
      <c r="G12" s="20">
        <v>70.20245460000001</v>
      </c>
      <c r="H12" s="20">
        <v>138.86155629999996</v>
      </c>
      <c r="I12" s="21">
        <v>159.2832008</v>
      </c>
      <c r="J12" s="22">
        <v>139.83846519999997</v>
      </c>
      <c r="K12" s="5">
        <v>102.835960754051</v>
      </c>
      <c r="L12" s="6">
        <v>162.45844218674407</v>
      </c>
      <c r="M12" s="6">
        <v>120.60619096605255</v>
      </c>
      <c r="N12" s="6"/>
      <c r="O12" s="6"/>
      <c r="P12" s="19" t="s">
        <v>4</v>
      </c>
      <c r="Q12" s="23">
        <v>18.154</v>
      </c>
      <c r="R12" s="23">
        <v>0.5716</v>
      </c>
      <c r="S12" s="23">
        <v>3.6337</v>
      </c>
      <c r="T12" s="23">
        <v>84.7307</v>
      </c>
      <c r="U12" s="23">
        <v>75.6797</v>
      </c>
      <c r="V12" s="23">
        <v>71.4233</v>
      </c>
      <c r="W12" s="25">
        <v>99.78989912485807</v>
      </c>
      <c r="X12" s="25">
        <v>215.52325678357602</v>
      </c>
      <c r="Y12" s="25">
        <v>92.67827696449605</v>
      </c>
      <c r="Z12" s="25">
        <v>190.587219343696</v>
      </c>
      <c r="AA12" s="25">
        <v>203.60058055152393</v>
      </c>
      <c r="AB12" s="25">
        <v>299.4785373608903</v>
      </c>
      <c r="AC12" s="25"/>
      <c r="AD12" s="25"/>
      <c r="AE12" s="19" t="s">
        <v>4</v>
      </c>
      <c r="AF12" s="23">
        <v>14.2199</v>
      </c>
      <c r="AG12" s="23">
        <v>0</v>
      </c>
      <c r="AH12" s="23">
        <v>0.4298</v>
      </c>
      <c r="AI12" s="26">
        <v>23.272642053648696</v>
      </c>
      <c r="AJ12" s="26">
        <v>27.685273264589124</v>
      </c>
      <c r="AK12" s="26">
        <v>12.257853602165252</v>
      </c>
      <c r="AL12" s="26">
        <v>85.01002070946626</v>
      </c>
      <c r="AM12" s="26">
        <v>180.02968596254235</v>
      </c>
      <c r="AN12" s="28">
        <v>82.71277132761234</v>
      </c>
      <c r="AO12" s="28">
        <v>90.00312350714731</v>
      </c>
      <c r="AP12" s="5">
        <v>123.34513788098694</v>
      </c>
      <c r="AQ12" s="5">
        <v>105.80473206770786</v>
      </c>
    </row>
    <row r="13" spans="1:43" ht="15">
      <c r="A13" s="19" t="s">
        <v>5</v>
      </c>
      <c r="B13" s="20">
        <v>29.1757</v>
      </c>
      <c r="C13" s="20">
        <v>21.653</v>
      </c>
      <c r="D13" s="20">
        <v>23.8318</v>
      </c>
      <c r="E13" s="20">
        <v>20.627786500000003</v>
      </c>
      <c r="F13" s="20">
        <v>9.3431346</v>
      </c>
      <c r="G13" s="20">
        <v>3.3920874999999997</v>
      </c>
      <c r="H13" s="29">
        <v>15.716123400000003</v>
      </c>
      <c r="I13" s="30">
        <v>2.7865647000000004</v>
      </c>
      <c r="J13" s="31">
        <v>3.1536965</v>
      </c>
      <c r="K13" s="5">
        <v>50.084759753593396</v>
      </c>
      <c r="L13" s="6">
        <v>129.83756890235105</v>
      </c>
      <c r="M13" s="6">
        <v>118.83713549644895</v>
      </c>
      <c r="N13" s="6"/>
      <c r="O13" s="6"/>
      <c r="P13" s="19" t="s">
        <v>5</v>
      </c>
      <c r="Q13" s="23">
        <v>38.2841</v>
      </c>
      <c r="R13" s="23">
        <v>16.6759</v>
      </c>
      <c r="S13" s="23">
        <v>14.4483</v>
      </c>
      <c r="T13" s="23">
        <v>6.7447</v>
      </c>
      <c r="U13" s="23">
        <v>3.3123</v>
      </c>
      <c r="V13" s="23">
        <v>1.6208</v>
      </c>
      <c r="W13" s="32" t="s">
        <v>31</v>
      </c>
      <c r="X13" s="32" t="s">
        <v>31</v>
      </c>
      <c r="Y13" s="32" t="s">
        <v>31</v>
      </c>
      <c r="Z13" s="25">
        <v>39.2878535249829</v>
      </c>
      <c r="AA13" s="25">
        <v>141.08950490408193</v>
      </c>
      <c r="AB13" s="25">
        <v>183.04017407046388</v>
      </c>
      <c r="AC13" s="25"/>
      <c r="AD13" s="25"/>
      <c r="AE13" s="19" t="s">
        <v>5</v>
      </c>
      <c r="AF13" s="23">
        <v>29.3624</v>
      </c>
      <c r="AG13" s="23">
        <v>10.3315</v>
      </c>
      <c r="AH13" s="23">
        <v>10.7553</v>
      </c>
      <c r="AI13" s="26">
        <v>15.024551150741052</v>
      </c>
      <c r="AJ13" s="26">
        <v>4.996701536141741</v>
      </c>
      <c r="AK13" s="26">
        <v>1.0247429668963959</v>
      </c>
      <c r="AL13" s="33" t="s">
        <v>31</v>
      </c>
      <c r="AM13" s="33" t="s">
        <v>31</v>
      </c>
      <c r="AN13" s="34" t="s">
        <v>31</v>
      </c>
      <c r="AO13" s="28">
        <v>23.825279945243</v>
      </c>
      <c r="AP13" s="5">
        <v>113.19491293812203</v>
      </c>
      <c r="AQ13" s="5">
        <v>127.31207491992764</v>
      </c>
    </row>
    <row r="14" spans="1:43" ht="15">
      <c r="A14" s="19" t="s">
        <v>6</v>
      </c>
      <c r="B14" s="20">
        <v>102</v>
      </c>
      <c r="C14" s="20">
        <v>20.1</v>
      </c>
      <c r="D14" s="20">
        <v>11.9</v>
      </c>
      <c r="E14" s="20">
        <v>35.895576</v>
      </c>
      <c r="F14" s="20">
        <v>72.57668299999999</v>
      </c>
      <c r="G14" s="20">
        <v>52.6986307</v>
      </c>
      <c r="H14" s="20">
        <v>104.10166000000001</v>
      </c>
      <c r="I14" s="21">
        <v>65.1603281</v>
      </c>
      <c r="J14" s="22">
        <v>130.77695493912387</v>
      </c>
      <c r="K14" s="5">
        <v>165.45076384341002</v>
      </c>
      <c r="L14" s="6">
        <v>222.00988459143224</v>
      </c>
      <c r="M14" s="6">
        <v>244.72552029467522</v>
      </c>
      <c r="N14" s="6"/>
      <c r="O14" s="6"/>
      <c r="P14" s="19" t="s">
        <v>6</v>
      </c>
      <c r="Q14" s="23">
        <v>64.1</v>
      </c>
      <c r="R14" s="23">
        <v>9.5</v>
      </c>
      <c r="S14" s="23">
        <v>13.5</v>
      </c>
      <c r="T14" s="23">
        <v>18.8852</v>
      </c>
      <c r="U14" s="23">
        <v>4.8597</v>
      </c>
      <c r="V14" s="23">
        <v>8.6382</v>
      </c>
      <c r="W14" s="25">
        <v>19.095539818611005</v>
      </c>
      <c r="X14" s="25">
        <v>200.24732786477756</v>
      </c>
      <c r="Y14" s="25">
        <v>327.44320321325466</v>
      </c>
      <c r="Z14" s="25">
        <v>481.1384311945393</v>
      </c>
      <c r="AA14" s="25">
        <v>808.5368628876389</v>
      </c>
      <c r="AB14" s="25">
        <v>989.4863948583344</v>
      </c>
      <c r="AC14" s="25"/>
      <c r="AD14" s="25"/>
      <c r="AE14" s="19" t="s">
        <v>6</v>
      </c>
      <c r="AF14" s="23">
        <v>48.6</v>
      </c>
      <c r="AG14" s="23">
        <v>9.5</v>
      </c>
      <c r="AH14" s="23">
        <v>10.7</v>
      </c>
      <c r="AI14" s="26">
        <v>7.987641053197205</v>
      </c>
      <c r="AJ14" s="26">
        <v>30.23277730656866</v>
      </c>
      <c r="AK14" s="26">
        <v>15.901028132414414</v>
      </c>
      <c r="AL14" s="26">
        <v>60.849795005590764</v>
      </c>
      <c r="AM14" s="26">
        <v>13.550832711906535</v>
      </c>
      <c r="AN14" s="28">
        <v>161.35298669511738</v>
      </c>
      <c r="AO14" s="28">
        <v>107.192334017796</v>
      </c>
      <c r="AP14" s="5">
        <v>141.3890090869753</v>
      </c>
      <c r="AQ14" s="5">
        <v>245.3297346079515</v>
      </c>
    </row>
    <row r="15" spans="1:43" ht="15">
      <c r="A15" s="19" t="s">
        <v>7</v>
      </c>
      <c r="B15" s="20">
        <v>250.8549</v>
      </c>
      <c r="C15" s="20">
        <v>313.5087</v>
      </c>
      <c r="D15" s="20">
        <v>268.8621</v>
      </c>
      <c r="E15" s="20">
        <v>95.55489780000003</v>
      </c>
      <c r="F15" s="20">
        <v>157.44862899999998</v>
      </c>
      <c r="G15" s="20">
        <v>149.6297899</v>
      </c>
      <c r="H15" s="20">
        <v>243.50170010000005</v>
      </c>
      <c r="I15" s="21">
        <v>283.32662249999987</v>
      </c>
      <c r="J15" s="22">
        <v>277.61690999999996</v>
      </c>
      <c r="K15" s="22">
        <v>243.2</v>
      </c>
      <c r="L15" s="22">
        <v>284.83655535999986</v>
      </c>
      <c r="M15" s="22">
        <v>382.57238315</v>
      </c>
      <c r="N15" s="22"/>
      <c r="O15" s="22"/>
      <c r="P15" s="19" t="s">
        <v>7</v>
      </c>
      <c r="Q15" s="23">
        <v>490.7329</v>
      </c>
      <c r="R15" s="23">
        <v>846.9</v>
      </c>
      <c r="S15" s="23">
        <v>224.4</v>
      </c>
      <c r="T15" s="23">
        <v>147.9518</v>
      </c>
      <c r="U15" s="23">
        <v>202.1774</v>
      </c>
      <c r="V15" s="23">
        <v>595.9842</v>
      </c>
      <c r="W15" s="25">
        <v>609.6157870542924</v>
      </c>
      <c r="X15" s="25">
        <v>869.9471041511312</v>
      </c>
      <c r="Y15" s="25">
        <v>1094.9919618999998</v>
      </c>
      <c r="Z15" s="25">
        <v>798.2</v>
      </c>
      <c r="AA15" s="25">
        <v>2057.409620680001</v>
      </c>
      <c r="AB15" s="25">
        <v>773.10751819</v>
      </c>
      <c r="AC15" s="25"/>
      <c r="AD15" s="25"/>
      <c r="AE15" s="19" t="s">
        <v>7</v>
      </c>
      <c r="AF15" s="23">
        <v>496.4938</v>
      </c>
      <c r="AG15" s="23">
        <v>298.9</v>
      </c>
      <c r="AH15" s="23">
        <v>189</v>
      </c>
      <c r="AI15" s="26">
        <v>65.4165233745298</v>
      </c>
      <c r="AJ15" s="26">
        <v>133.7291489963246</v>
      </c>
      <c r="AK15" s="26">
        <v>54.57010507287313</v>
      </c>
      <c r="AL15" s="26">
        <v>119.12257423282402</v>
      </c>
      <c r="AM15" s="26">
        <v>235.7913248819289</v>
      </c>
      <c r="AN15" s="28">
        <v>301.92589</v>
      </c>
      <c r="AO15" s="35">
        <v>198.7</v>
      </c>
      <c r="AP15" s="5">
        <v>292.99656332999996</v>
      </c>
      <c r="AQ15" s="5">
        <v>88.77216218</v>
      </c>
    </row>
    <row r="16" spans="1:43" ht="15">
      <c r="A16" s="19" t="s">
        <v>8</v>
      </c>
      <c r="B16" s="23">
        <v>0</v>
      </c>
      <c r="C16" s="23">
        <v>0</v>
      </c>
      <c r="D16" s="23">
        <v>0</v>
      </c>
      <c r="E16" s="23">
        <v>0</v>
      </c>
      <c r="F16" s="20">
        <v>1.7289283999999998</v>
      </c>
      <c r="G16" s="20">
        <v>5.619504300000001</v>
      </c>
      <c r="H16" s="20">
        <v>4.350772900000002</v>
      </c>
      <c r="I16" s="21">
        <v>4.297071300000001</v>
      </c>
      <c r="J16" s="22">
        <v>2.1226057487134384</v>
      </c>
      <c r="K16" s="5">
        <v>3.65084188911705</v>
      </c>
      <c r="L16" s="6">
        <v>4.334572335208419</v>
      </c>
      <c r="M16" s="6">
        <v>8.747486422503837</v>
      </c>
      <c r="N16" s="6"/>
      <c r="O16" s="6"/>
      <c r="P16" s="19" t="s">
        <v>8</v>
      </c>
      <c r="Q16" s="23" t="s">
        <v>31</v>
      </c>
      <c r="R16" s="23" t="s">
        <v>31</v>
      </c>
      <c r="S16" s="23" t="s">
        <v>31</v>
      </c>
      <c r="T16" s="23" t="s">
        <v>31</v>
      </c>
      <c r="U16" s="23">
        <v>0.9122</v>
      </c>
      <c r="V16" s="23">
        <v>1.0913</v>
      </c>
      <c r="W16" s="25">
        <v>1.480225953534601</v>
      </c>
      <c r="X16" s="25">
        <v>1.3177355207556551</v>
      </c>
      <c r="Y16" s="25">
        <v>1.0056482992343394</v>
      </c>
      <c r="Z16" s="25">
        <v>12.0310308008214</v>
      </c>
      <c r="AA16" s="25">
        <v>5.4153887206115625</v>
      </c>
      <c r="AB16" s="25">
        <v>10.924620526389086</v>
      </c>
      <c r="AC16" s="25"/>
      <c r="AD16" s="25"/>
      <c r="AE16" s="19" t="s">
        <v>8</v>
      </c>
      <c r="AF16" s="23" t="s">
        <v>31</v>
      </c>
      <c r="AG16" s="23" t="s">
        <v>31</v>
      </c>
      <c r="AH16" s="23" t="s">
        <v>31</v>
      </c>
      <c r="AI16" s="27">
        <v>0</v>
      </c>
      <c r="AJ16" s="26">
        <v>0.10130996136085196</v>
      </c>
      <c r="AK16" s="26">
        <v>0.404559484803977</v>
      </c>
      <c r="AL16" s="26">
        <v>2.034604162007703</v>
      </c>
      <c r="AM16" s="26">
        <v>1.7213087745463589</v>
      </c>
      <c r="AN16" s="28">
        <v>1.7266850759382393</v>
      </c>
      <c r="AO16" s="28">
        <v>5.36190965092403</v>
      </c>
      <c r="AP16" s="5">
        <v>4.40167892687148</v>
      </c>
      <c r="AQ16" s="5">
        <v>8.182815763821198</v>
      </c>
    </row>
    <row r="17" spans="1:43" ht="15">
      <c r="A17" s="19" t="s">
        <v>9</v>
      </c>
      <c r="B17" s="20">
        <v>1.052</v>
      </c>
      <c r="C17" s="20">
        <v>0.75</v>
      </c>
      <c r="D17" s="20">
        <v>4.7224</v>
      </c>
      <c r="E17" s="20">
        <v>1.5013092999999997</v>
      </c>
      <c r="F17" s="20">
        <v>1.2417907</v>
      </c>
      <c r="G17" s="20">
        <v>0.7467273</v>
      </c>
      <c r="H17" s="20">
        <v>0.7988569999999999</v>
      </c>
      <c r="I17" s="30">
        <v>0.0124285</v>
      </c>
      <c r="J17" s="36" t="s">
        <v>31</v>
      </c>
      <c r="K17" s="5">
        <v>29.4780837449815</v>
      </c>
      <c r="L17" s="6">
        <v>20.04974239146113</v>
      </c>
      <c r="M17" s="6">
        <v>107.78356155131597</v>
      </c>
      <c r="N17" s="6"/>
      <c r="O17" s="6"/>
      <c r="P17" s="19" t="s">
        <v>9</v>
      </c>
      <c r="Q17" s="23">
        <v>0</v>
      </c>
      <c r="R17" s="23">
        <v>0</v>
      </c>
      <c r="S17" s="23">
        <v>0.1423</v>
      </c>
      <c r="T17" s="23">
        <v>0.54583</v>
      </c>
      <c r="U17" s="23">
        <v>0.67238</v>
      </c>
      <c r="V17" s="23">
        <v>0.57157</v>
      </c>
      <c r="W17" s="25">
        <v>0.7988570008696734</v>
      </c>
      <c r="X17" s="32" t="s">
        <v>31</v>
      </c>
      <c r="Y17" s="32" t="s">
        <v>31</v>
      </c>
      <c r="Z17" s="25">
        <v>29.4611822973292</v>
      </c>
      <c r="AA17" s="25">
        <v>20.029251752488104</v>
      </c>
      <c r="AB17" s="25">
        <v>1.1836791533212645</v>
      </c>
      <c r="AC17" s="25"/>
      <c r="AD17" s="25"/>
      <c r="AE17" s="19" t="s">
        <v>9</v>
      </c>
      <c r="AF17" s="23">
        <v>2.715</v>
      </c>
      <c r="AG17" s="23">
        <v>3.592</v>
      </c>
      <c r="AH17" s="23">
        <v>6.8633</v>
      </c>
      <c r="AI17" s="26">
        <v>0.9554791330825719</v>
      </c>
      <c r="AJ17" s="26">
        <v>0.5457289605126756</v>
      </c>
      <c r="AK17" s="26">
        <v>0.15907016156366513</v>
      </c>
      <c r="AL17" s="27">
        <v>0</v>
      </c>
      <c r="AM17" s="29" t="s">
        <v>31</v>
      </c>
      <c r="AN17" s="34" t="s">
        <v>31</v>
      </c>
      <c r="AO17" s="28">
        <v>29.4611822973292</v>
      </c>
      <c r="AP17" s="5">
        <v>20.029251752488104</v>
      </c>
      <c r="AQ17" s="5">
        <v>32.5080072413313</v>
      </c>
    </row>
    <row r="18" spans="1:43" ht="15">
      <c r="A18" s="19" t="s">
        <v>10</v>
      </c>
      <c r="B18" s="29" t="s">
        <v>31</v>
      </c>
      <c r="C18" s="29" t="s">
        <v>31</v>
      </c>
      <c r="D18" s="29" t="s">
        <v>31</v>
      </c>
      <c r="E18" s="29" t="s">
        <v>31</v>
      </c>
      <c r="F18" s="29" t="s">
        <v>31</v>
      </c>
      <c r="G18" s="29" t="s">
        <v>31</v>
      </c>
      <c r="H18" s="37">
        <v>0.2974282</v>
      </c>
      <c r="I18" s="38" t="s">
        <v>31</v>
      </c>
      <c r="J18" s="39">
        <v>12</v>
      </c>
      <c r="K18" s="5">
        <v>115.046859017112</v>
      </c>
      <c r="L18" s="6">
        <v>78.24644827635952</v>
      </c>
      <c r="M18" s="6">
        <v>64.31368823283665</v>
      </c>
      <c r="N18" s="6"/>
      <c r="O18" s="6"/>
      <c r="P18" s="19" t="s">
        <v>10</v>
      </c>
      <c r="Q18" s="32" t="s">
        <v>31</v>
      </c>
      <c r="R18" s="32" t="s">
        <v>31</v>
      </c>
      <c r="S18" s="32" t="s">
        <v>31</v>
      </c>
      <c r="T18" s="32" t="s">
        <v>31</v>
      </c>
      <c r="U18" s="32" t="s">
        <v>31</v>
      </c>
      <c r="V18" s="32" t="s">
        <v>31</v>
      </c>
      <c r="W18" s="32" t="s">
        <v>31</v>
      </c>
      <c r="X18" s="32" t="s">
        <v>31</v>
      </c>
      <c r="Y18" s="40">
        <v>13.8</v>
      </c>
      <c r="Z18" s="25">
        <v>23.5953642683094</v>
      </c>
      <c r="AA18" s="25">
        <v>72.48775163709797</v>
      </c>
      <c r="AB18" s="25">
        <v>43.30238310820222</v>
      </c>
      <c r="AC18" s="25"/>
      <c r="AD18" s="25"/>
      <c r="AE18" s="19" t="s">
        <v>10</v>
      </c>
      <c r="AF18" s="29" t="s">
        <v>31</v>
      </c>
      <c r="AG18" s="29" t="s">
        <v>31</v>
      </c>
      <c r="AH18" s="29" t="s">
        <v>31</v>
      </c>
      <c r="AI18" s="29" t="s">
        <v>31</v>
      </c>
      <c r="AJ18" s="29" t="s">
        <v>31</v>
      </c>
      <c r="AK18" s="29" t="s">
        <v>31</v>
      </c>
      <c r="AL18" s="29" t="s">
        <v>31</v>
      </c>
      <c r="AM18" s="29" t="s">
        <v>31</v>
      </c>
      <c r="AN18" s="41">
        <v>5.9</v>
      </c>
      <c r="AO18" s="28">
        <v>37.256192583162196</v>
      </c>
      <c r="AP18" s="5">
        <v>97.04911156786389</v>
      </c>
      <c r="AQ18" s="5">
        <v>44.844427530984575</v>
      </c>
    </row>
    <row r="19" spans="1:43" ht="15">
      <c r="A19" s="19" t="s">
        <v>11</v>
      </c>
      <c r="B19" s="20">
        <v>163.7</v>
      </c>
      <c r="C19" s="20">
        <v>125.1</v>
      </c>
      <c r="D19" s="20">
        <v>143.586</v>
      </c>
      <c r="E19" s="20">
        <v>719.0302707</v>
      </c>
      <c r="F19" s="20">
        <v>637.3975077</v>
      </c>
      <c r="G19" s="20">
        <v>1153.4924466999998</v>
      </c>
      <c r="H19" s="29">
        <v>616.025</v>
      </c>
      <c r="I19" s="21">
        <v>1148.9170311000014</v>
      </c>
      <c r="J19" s="4">
        <v>1177.29954855988</v>
      </c>
      <c r="K19" s="5">
        <v>1777.85113795655</v>
      </c>
      <c r="L19" s="6">
        <v>876.7227890425223</v>
      </c>
      <c r="M19" s="6">
        <v>1134.8170314172503</v>
      </c>
      <c r="N19" s="6"/>
      <c r="O19" s="6"/>
      <c r="P19" s="19" t="s">
        <v>11</v>
      </c>
      <c r="Q19" s="23">
        <v>1372.9</v>
      </c>
      <c r="R19" s="23">
        <v>1782.5</v>
      </c>
      <c r="S19" s="23">
        <v>1749.952</v>
      </c>
      <c r="T19" s="23">
        <v>1087.085</v>
      </c>
      <c r="U19" s="23">
        <v>953.949</v>
      </c>
      <c r="V19" s="23">
        <v>2293.435</v>
      </c>
      <c r="W19" s="42">
        <v>1920.9405602405193</v>
      </c>
      <c r="X19" s="25">
        <v>2223.19431573101</v>
      </c>
      <c r="Y19" s="25">
        <v>1407.2264911857699</v>
      </c>
      <c r="Z19" s="25">
        <v>1331.91583255171</v>
      </c>
      <c r="AA19" s="25">
        <v>3084.017496721288</v>
      </c>
      <c r="AB19" s="25">
        <v>4340.070967347291</v>
      </c>
      <c r="AC19" s="25"/>
      <c r="AD19" s="25"/>
      <c r="AE19" s="19" t="s">
        <v>11</v>
      </c>
      <c r="AF19" s="23">
        <v>45.1</v>
      </c>
      <c r="AG19" s="23">
        <v>57.4</v>
      </c>
      <c r="AH19" s="23">
        <v>88.1</v>
      </c>
      <c r="AI19" s="23">
        <v>415.6</v>
      </c>
      <c r="AJ19" s="23">
        <v>178.2</v>
      </c>
      <c r="AK19" s="26">
        <v>527.7251355996555</v>
      </c>
      <c r="AL19" s="43">
        <v>282.9223150693801</v>
      </c>
      <c r="AM19" s="26">
        <v>366.99214915035395</v>
      </c>
      <c r="AN19" s="28">
        <v>316.921030368574</v>
      </c>
      <c r="AO19" s="28">
        <v>396.549632910756</v>
      </c>
      <c r="AP19" s="5">
        <v>392.459854531594</v>
      </c>
      <c r="AQ19" s="5">
        <v>77.34355689294838</v>
      </c>
    </row>
    <row r="20" spans="1:43" ht="15">
      <c r="A20" s="19" t="s">
        <v>12</v>
      </c>
      <c r="B20" s="20"/>
      <c r="C20" s="20"/>
      <c r="D20" s="20"/>
      <c r="E20" s="20"/>
      <c r="F20" s="20"/>
      <c r="G20" s="20"/>
      <c r="H20" s="23"/>
      <c r="I20" s="21"/>
      <c r="J20" s="4"/>
      <c r="K20" s="44">
        <v>12.480084</v>
      </c>
      <c r="L20" s="45">
        <v>24.108473</v>
      </c>
      <c r="M20" s="45">
        <v>42.163851</v>
      </c>
      <c r="N20" s="45"/>
      <c r="O20" s="45"/>
      <c r="P20" s="19" t="s">
        <v>12</v>
      </c>
      <c r="Q20" s="23"/>
      <c r="R20" s="23"/>
      <c r="S20" s="23"/>
      <c r="T20" s="23"/>
      <c r="U20" s="23"/>
      <c r="V20" s="23"/>
      <c r="W20" s="25"/>
      <c r="X20" s="25"/>
      <c r="Y20" s="25"/>
      <c r="Z20" s="45">
        <v>18.83127</v>
      </c>
      <c r="AA20" s="45">
        <v>178.006783</v>
      </c>
      <c r="AB20" s="45">
        <v>102.49609899999996</v>
      </c>
      <c r="AC20" s="45"/>
      <c r="AD20" s="25"/>
      <c r="AE20" s="19" t="s">
        <v>12</v>
      </c>
      <c r="AF20" s="23"/>
      <c r="AG20" s="23"/>
      <c r="AH20" s="23"/>
      <c r="AI20" s="23"/>
      <c r="AJ20" s="23"/>
      <c r="AK20" s="26"/>
      <c r="AL20" s="26"/>
      <c r="AM20" s="26"/>
      <c r="AN20" s="28"/>
      <c r="AO20" s="45">
        <v>41.263869</v>
      </c>
      <c r="AP20" s="45">
        <v>271.984715</v>
      </c>
      <c r="AQ20" s="5">
        <v>52.503941</v>
      </c>
    </row>
    <row r="21" spans="1:43" ht="15">
      <c r="A21" s="19" t="s">
        <v>13</v>
      </c>
      <c r="B21" s="29" t="s">
        <v>31</v>
      </c>
      <c r="C21" s="29" t="s">
        <v>31</v>
      </c>
      <c r="D21" s="29" t="s">
        <v>31</v>
      </c>
      <c r="E21" s="29" t="s">
        <v>31</v>
      </c>
      <c r="F21" s="29" t="s">
        <v>31</v>
      </c>
      <c r="G21" s="29" t="s">
        <v>31</v>
      </c>
      <c r="H21" s="29" t="s">
        <v>31</v>
      </c>
      <c r="I21" s="46" t="s">
        <v>31</v>
      </c>
      <c r="J21" s="47" t="s">
        <v>31</v>
      </c>
      <c r="K21" s="47" t="s">
        <v>31</v>
      </c>
      <c r="L21" s="47" t="s">
        <v>31</v>
      </c>
      <c r="M21" s="47" t="s">
        <v>31</v>
      </c>
      <c r="N21" s="22"/>
      <c r="O21" s="22"/>
      <c r="P21" s="19" t="s">
        <v>13</v>
      </c>
      <c r="Q21" s="32" t="s">
        <v>31</v>
      </c>
      <c r="R21" s="32" t="s">
        <v>31</v>
      </c>
      <c r="S21" s="32" t="s">
        <v>31</v>
      </c>
      <c r="T21" s="32" t="s">
        <v>31</v>
      </c>
      <c r="U21" s="32" t="s">
        <v>31</v>
      </c>
      <c r="V21" s="32" t="s">
        <v>31</v>
      </c>
      <c r="W21" s="32" t="s">
        <v>31</v>
      </c>
      <c r="X21" s="32" t="s">
        <v>31</v>
      </c>
      <c r="Y21" s="32" t="s">
        <v>31</v>
      </c>
      <c r="Z21" s="42" t="s">
        <v>31</v>
      </c>
      <c r="AA21" s="42" t="s">
        <v>31</v>
      </c>
      <c r="AB21" s="42"/>
      <c r="AC21" s="25"/>
      <c r="AD21" s="25"/>
      <c r="AE21" s="19" t="s">
        <v>13</v>
      </c>
      <c r="AF21" s="29" t="s">
        <v>31</v>
      </c>
      <c r="AG21" s="29" t="s">
        <v>31</v>
      </c>
      <c r="AH21" s="29" t="s">
        <v>31</v>
      </c>
      <c r="AI21" s="29" t="s">
        <v>31</v>
      </c>
      <c r="AJ21" s="29" t="s">
        <v>31</v>
      </c>
      <c r="AK21" s="29" t="s">
        <v>31</v>
      </c>
      <c r="AL21" s="29" t="s">
        <v>31</v>
      </c>
      <c r="AM21" s="29" t="s">
        <v>31</v>
      </c>
      <c r="AN21" s="34" t="s">
        <v>31</v>
      </c>
      <c r="AO21" s="34" t="s">
        <v>31</v>
      </c>
      <c r="AP21" s="48" t="s">
        <v>31</v>
      </c>
      <c r="AQ21" s="48" t="s">
        <v>31</v>
      </c>
    </row>
    <row r="22" spans="1:42" ht="15">
      <c r="A22" s="19" t="s">
        <v>14</v>
      </c>
      <c r="B22" s="20">
        <v>236.8863</v>
      </c>
      <c r="C22" s="20">
        <v>149.3066</v>
      </c>
      <c r="D22" s="20">
        <v>125.7255</v>
      </c>
      <c r="E22" s="20">
        <v>240.14239710000018</v>
      </c>
      <c r="F22" s="20">
        <v>203.7536425</v>
      </c>
      <c r="G22" s="20">
        <v>228.71783329999988</v>
      </c>
      <c r="H22" s="20">
        <v>280.21171</v>
      </c>
      <c r="I22" s="21">
        <v>325.3935899999999</v>
      </c>
      <c r="J22" s="39">
        <v>282.8</v>
      </c>
      <c r="K22" s="22">
        <v>225.5</v>
      </c>
      <c r="L22" s="22">
        <v>245.387</v>
      </c>
      <c r="M22" s="9"/>
      <c r="N22" s="9"/>
      <c r="O22" s="9"/>
      <c r="P22" s="19" t="s">
        <v>14</v>
      </c>
      <c r="Q22" s="23">
        <v>45.8</v>
      </c>
      <c r="R22" s="23">
        <v>37.9</v>
      </c>
      <c r="S22" s="23">
        <v>61.6</v>
      </c>
      <c r="T22" s="23">
        <v>152.6934</v>
      </c>
      <c r="U22" s="23">
        <v>127.5702</v>
      </c>
      <c r="V22" s="25">
        <v>96.69579190148005</v>
      </c>
      <c r="W22" s="25">
        <v>265.42306000000013</v>
      </c>
      <c r="X22" s="25">
        <v>174.66723000000005</v>
      </c>
      <c r="Y22" s="49">
        <v>228.2</v>
      </c>
      <c r="Z22" s="25">
        <v>165.4</v>
      </c>
      <c r="AA22" s="25">
        <v>299.477</v>
      </c>
      <c r="AB22" s="25"/>
      <c r="AC22" s="25"/>
      <c r="AD22" s="25"/>
      <c r="AE22" s="19" t="s">
        <v>14</v>
      </c>
      <c r="AF22" s="23">
        <v>180.5</v>
      </c>
      <c r="AG22" s="23">
        <v>104.2</v>
      </c>
      <c r="AH22" s="23">
        <v>75.4</v>
      </c>
      <c r="AI22" s="26">
        <v>217.24341751746394</v>
      </c>
      <c r="AJ22" s="26">
        <v>170.92922438978428</v>
      </c>
      <c r="AK22" s="26">
        <v>254.75939999999997</v>
      </c>
      <c r="AL22" s="26">
        <v>247.7185800000001</v>
      </c>
      <c r="AM22" s="26">
        <v>248.81574999999995</v>
      </c>
      <c r="AN22" s="50">
        <v>261.6</v>
      </c>
      <c r="AO22" s="35">
        <v>220.4</v>
      </c>
      <c r="AP22" s="5">
        <v>238.547</v>
      </c>
    </row>
    <row r="23" spans="1:43" ht="15">
      <c r="A23" s="19" t="s">
        <v>15</v>
      </c>
      <c r="B23" s="20">
        <v>0.833</v>
      </c>
      <c r="C23" s="20">
        <v>0.847</v>
      </c>
      <c r="D23" s="20">
        <v>0.624</v>
      </c>
      <c r="E23" s="29" t="s">
        <v>31</v>
      </c>
      <c r="F23" s="23">
        <v>1.2754041</v>
      </c>
      <c r="G23" s="23">
        <v>4.9094046</v>
      </c>
      <c r="H23" s="23">
        <v>3.602746000000001</v>
      </c>
      <c r="I23" s="21">
        <v>8.7456499</v>
      </c>
      <c r="J23" s="22">
        <v>20.0068429</v>
      </c>
      <c r="K23" s="5">
        <v>3.37819733999559</v>
      </c>
      <c r="L23" s="6">
        <v>8.889075752334833</v>
      </c>
      <c r="M23" s="22">
        <v>3.0138259944958716</v>
      </c>
      <c r="N23" s="22"/>
      <c r="O23" s="22"/>
      <c r="P23" s="19" t="s">
        <v>15</v>
      </c>
      <c r="Q23" s="23">
        <v>0.767</v>
      </c>
      <c r="R23" s="23">
        <v>0.202</v>
      </c>
      <c r="S23" s="23">
        <v>0.202</v>
      </c>
      <c r="T23" s="32" t="s">
        <v>31</v>
      </c>
      <c r="U23" s="25">
        <v>0.7392137012896961</v>
      </c>
      <c r="V23" s="25">
        <v>0.6239298143851507</v>
      </c>
      <c r="W23" s="25">
        <v>1.7226640159045725</v>
      </c>
      <c r="X23" s="25">
        <v>7.811725788288287</v>
      </c>
      <c r="Y23" s="25">
        <v>12.645873730755923</v>
      </c>
      <c r="Z23" s="25">
        <v>2.8054963627011498</v>
      </c>
      <c r="AA23" s="25">
        <v>2.4917163611207194</v>
      </c>
      <c r="AB23" s="25">
        <v>0.8500187640730549</v>
      </c>
      <c r="AC23" s="25"/>
      <c r="AD23" s="25"/>
      <c r="AE23" s="19" t="s">
        <v>15</v>
      </c>
      <c r="AF23" s="23">
        <v>0.365</v>
      </c>
      <c r="AG23" s="23">
        <v>0.132</v>
      </c>
      <c r="AH23" s="23">
        <v>0.104</v>
      </c>
      <c r="AI23" s="33" t="s">
        <v>31</v>
      </c>
      <c r="AJ23" s="26">
        <v>0.04622567373919475</v>
      </c>
      <c r="AK23" s="27">
        <v>0</v>
      </c>
      <c r="AL23" s="27">
        <v>0</v>
      </c>
      <c r="AM23" s="27">
        <v>0</v>
      </c>
      <c r="AN23" s="50">
        <v>0</v>
      </c>
      <c r="AO23" s="50">
        <v>0</v>
      </c>
      <c r="AP23" s="5">
        <v>0</v>
      </c>
      <c r="AQ23" s="5">
        <v>0</v>
      </c>
    </row>
    <row r="24" spans="1:43" ht="15">
      <c r="A24" s="19" t="s">
        <v>16</v>
      </c>
      <c r="B24" s="20">
        <v>75.9575</v>
      </c>
      <c r="C24" s="20">
        <v>116.6393</v>
      </c>
      <c r="D24" s="20">
        <v>80.9202</v>
      </c>
      <c r="E24" s="20">
        <v>61.79874920000001</v>
      </c>
      <c r="F24" s="20">
        <v>35.52550449999999</v>
      </c>
      <c r="G24" s="20">
        <v>57.96276179999999</v>
      </c>
      <c r="H24" s="23">
        <v>63.1634</v>
      </c>
      <c r="I24" s="21">
        <v>46.6068</v>
      </c>
      <c r="J24" s="51">
        <v>82.3396</v>
      </c>
      <c r="K24" s="22">
        <v>76.9353</v>
      </c>
      <c r="L24" s="22">
        <v>103.544</v>
      </c>
      <c r="M24" s="6">
        <v>291.33513458843015</v>
      </c>
      <c r="N24" s="6"/>
      <c r="O24" s="6"/>
      <c r="P24" s="19" t="s">
        <v>16</v>
      </c>
      <c r="Q24" s="23">
        <v>61.9901</v>
      </c>
      <c r="R24" s="23">
        <v>71.1702</v>
      </c>
      <c r="S24" s="23">
        <v>41.9258</v>
      </c>
      <c r="T24" s="25">
        <v>66.31104192149448</v>
      </c>
      <c r="U24" s="25">
        <v>40.65061022340212</v>
      </c>
      <c r="V24" s="23">
        <v>57.1226</v>
      </c>
      <c r="W24" s="52">
        <v>25.1</v>
      </c>
      <c r="X24" s="52">
        <v>20</v>
      </c>
      <c r="Y24" s="52">
        <v>42</v>
      </c>
      <c r="Z24" s="25">
        <v>159.22504352724297</v>
      </c>
      <c r="AA24" s="25">
        <v>199.5</v>
      </c>
      <c r="AB24" s="25">
        <v>628.6716335372071</v>
      </c>
      <c r="AC24" s="25"/>
      <c r="AD24" s="25"/>
      <c r="AE24" s="19" t="s">
        <v>16</v>
      </c>
      <c r="AF24" s="23">
        <v>50.473</v>
      </c>
      <c r="AG24" s="23">
        <v>68.4088</v>
      </c>
      <c r="AH24" s="23">
        <v>45.9077</v>
      </c>
      <c r="AI24" s="26">
        <v>11.39298565550984</v>
      </c>
      <c r="AJ24" s="26">
        <v>28.40108363804848</v>
      </c>
      <c r="AK24" s="26">
        <v>31.57403893150259</v>
      </c>
      <c r="AL24" s="23">
        <v>8.257</v>
      </c>
      <c r="AM24" s="23">
        <v>10.0044</v>
      </c>
      <c r="AN24" s="35">
        <v>64.5844</v>
      </c>
      <c r="AO24" s="35">
        <v>49.9622</v>
      </c>
      <c r="AP24" s="53">
        <v>28.2619</v>
      </c>
      <c r="AQ24" s="5">
        <v>57.98889398572884</v>
      </c>
    </row>
    <row r="25" spans="1:43" ht="15">
      <c r="A25" s="19" t="s">
        <v>17</v>
      </c>
      <c r="B25" s="20">
        <v>0</v>
      </c>
      <c r="C25" s="20">
        <v>0</v>
      </c>
      <c r="D25" s="20">
        <v>0.025</v>
      </c>
      <c r="E25" s="20">
        <v>0.5927538000000001</v>
      </c>
      <c r="F25" s="20">
        <v>0.8088926000000002</v>
      </c>
      <c r="G25" s="20">
        <v>0.8655185</v>
      </c>
      <c r="H25" s="20">
        <v>0.6194707</v>
      </c>
      <c r="I25" s="21">
        <v>1.0892969</v>
      </c>
      <c r="J25" s="22">
        <v>0.6784423000000002</v>
      </c>
      <c r="K25" s="5">
        <v>2.0078288843258045</v>
      </c>
      <c r="L25" s="6">
        <v>2.120944756959469</v>
      </c>
      <c r="M25" s="22">
        <v>3.9475574432530287</v>
      </c>
      <c r="N25" s="22"/>
      <c r="O25" s="22"/>
      <c r="P25" s="19" t="s">
        <v>17</v>
      </c>
      <c r="Q25" s="23">
        <v>0</v>
      </c>
      <c r="R25" s="23">
        <v>0</v>
      </c>
      <c r="S25" s="23">
        <v>11.5196</v>
      </c>
      <c r="T25" s="23">
        <v>0.1316</v>
      </c>
      <c r="U25" s="23">
        <v>0.2301</v>
      </c>
      <c r="V25" s="23">
        <v>0.0278</v>
      </c>
      <c r="W25" s="25">
        <v>39.82041620077028</v>
      </c>
      <c r="X25" s="25">
        <v>2.1975055928411633</v>
      </c>
      <c r="Y25" s="25">
        <v>0.8443265972135059</v>
      </c>
      <c r="Z25" s="25">
        <v>1.0168281998631075</v>
      </c>
      <c r="AA25" s="25">
        <v>1.2025515649790854</v>
      </c>
      <c r="AB25" s="25">
        <v>2.783726500487397</v>
      </c>
      <c r="AC25" s="25"/>
      <c r="AD25" s="25"/>
      <c r="AE25" s="19" t="s">
        <v>17</v>
      </c>
      <c r="AF25" s="23">
        <v>0</v>
      </c>
      <c r="AG25" s="23">
        <v>0</v>
      </c>
      <c r="AH25" s="23">
        <v>0</v>
      </c>
      <c r="AI25" s="26">
        <v>0.5541939817302525</v>
      </c>
      <c r="AJ25" s="26">
        <v>0.7196541325040053</v>
      </c>
      <c r="AK25" s="26">
        <v>0.40903739690430463</v>
      </c>
      <c r="AL25" s="26">
        <v>1.684375698844577</v>
      </c>
      <c r="AM25" s="26">
        <v>1.3913509818543373</v>
      </c>
      <c r="AN25" s="28">
        <v>0.5035584285176352</v>
      </c>
      <c r="AO25" s="28">
        <v>0.9724859685147159</v>
      </c>
      <c r="AP25" s="5">
        <v>1.7400620222126062</v>
      </c>
      <c r="AQ25" s="5">
        <v>2.4835705333519007</v>
      </c>
    </row>
    <row r="26" spans="1:43" ht="15">
      <c r="A26" s="19" t="s">
        <v>18</v>
      </c>
      <c r="B26" s="20">
        <v>5.3404</v>
      </c>
      <c r="C26" s="20">
        <v>12.223</v>
      </c>
      <c r="D26" s="20">
        <v>25.943</v>
      </c>
      <c r="E26" s="20">
        <v>20.5910227</v>
      </c>
      <c r="F26" s="20">
        <v>25.4503233</v>
      </c>
      <c r="G26" s="20">
        <v>30.336215299999992</v>
      </c>
      <c r="H26" s="37">
        <v>3.3882815</v>
      </c>
      <c r="I26" s="21">
        <v>64.58180428626237</v>
      </c>
      <c r="J26" s="22">
        <v>79.4</v>
      </c>
      <c r="K26" s="5">
        <v>96.764731095247</v>
      </c>
      <c r="L26" s="6">
        <v>345.9890221112902</v>
      </c>
      <c r="M26" s="6">
        <v>298.6572980818703</v>
      </c>
      <c r="N26" s="6"/>
      <c r="O26" s="6"/>
      <c r="P26" s="19" t="s">
        <v>18</v>
      </c>
      <c r="Q26" s="23">
        <v>2.018</v>
      </c>
      <c r="R26" s="23">
        <v>11.5596</v>
      </c>
      <c r="S26" s="23">
        <v>24.8116</v>
      </c>
      <c r="T26" s="25">
        <v>5.652971377395666</v>
      </c>
      <c r="U26" s="25">
        <v>3.138654057110547</v>
      </c>
      <c r="V26" s="25">
        <v>3.68909674613038</v>
      </c>
      <c r="W26" s="32" t="s">
        <v>31</v>
      </c>
      <c r="X26" s="25">
        <v>27.141479517772808</v>
      </c>
      <c r="Y26" s="25">
        <v>31.69825027381021</v>
      </c>
      <c r="Z26" s="25">
        <v>92.62956817686509</v>
      </c>
      <c r="AA26" s="25">
        <v>306.19813125644987</v>
      </c>
      <c r="AB26" s="25">
        <v>556.4259679714359</v>
      </c>
      <c r="AC26" s="25"/>
      <c r="AD26" s="25"/>
      <c r="AE26" s="19" t="s">
        <v>18</v>
      </c>
      <c r="AF26" s="23">
        <v>0.4329</v>
      </c>
      <c r="AG26" s="23">
        <v>11.7571</v>
      </c>
      <c r="AH26" s="23">
        <v>24.6595</v>
      </c>
      <c r="AI26" s="26">
        <v>31.996306134694603</v>
      </c>
      <c r="AJ26" s="26">
        <v>8.288113165582889</v>
      </c>
      <c r="AK26" s="26">
        <v>11.493028539148122</v>
      </c>
      <c r="AL26" s="27">
        <v>0</v>
      </c>
      <c r="AM26" s="26">
        <v>48.464544632943934</v>
      </c>
      <c r="AN26" s="28">
        <v>40.44809921348761</v>
      </c>
      <c r="AO26" s="28">
        <v>30.183520314852803</v>
      </c>
      <c r="AP26" s="5">
        <v>298.14923293337245</v>
      </c>
      <c r="AQ26" s="5">
        <v>77.10820379530155</v>
      </c>
    </row>
    <row r="27" spans="1:43" ht="15">
      <c r="A27" s="19" t="s">
        <v>19</v>
      </c>
      <c r="B27" s="20">
        <v>52.08</v>
      </c>
      <c r="C27" s="20">
        <v>45.9632</v>
      </c>
      <c r="D27" s="20">
        <v>16.8471</v>
      </c>
      <c r="E27" s="20">
        <v>17.3094</v>
      </c>
      <c r="F27" s="20">
        <v>30.0792</v>
      </c>
      <c r="G27" s="20">
        <v>32.3028</v>
      </c>
      <c r="H27" s="20">
        <v>9.7314</v>
      </c>
      <c r="I27" s="21">
        <v>3.1181413000000004</v>
      </c>
      <c r="J27" s="22">
        <v>27.653832069765237</v>
      </c>
      <c r="K27" s="5">
        <v>0.251572327044025</v>
      </c>
      <c r="L27" s="6">
        <v>14.852572420917106</v>
      </c>
      <c r="M27" s="6">
        <v>6.51004952700401</v>
      </c>
      <c r="N27" s="6"/>
      <c r="O27" s="6"/>
      <c r="P27" s="19" t="s">
        <v>19</v>
      </c>
      <c r="Q27" s="23">
        <v>28.5043</v>
      </c>
      <c r="R27" s="23">
        <v>18.2303</v>
      </c>
      <c r="S27" s="23">
        <v>13.4326</v>
      </c>
      <c r="T27" s="23">
        <v>2.2665</v>
      </c>
      <c r="U27" s="23">
        <v>7.1674</v>
      </c>
      <c r="V27" s="23">
        <v>9.059</v>
      </c>
      <c r="W27" s="25">
        <v>7.517016063163627</v>
      </c>
      <c r="X27" s="25">
        <v>2.610607033884696</v>
      </c>
      <c r="Y27" s="25">
        <v>21.51953684239079</v>
      </c>
      <c r="Z27" s="25">
        <v>6.91491024787273</v>
      </c>
      <c r="AA27" s="25">
        <v>21.82591837956795</v>
      </c>
      <c r="AB27" s="25">
        <v>80.51401588008702</v>
      </c>
      <c r="AC27" s="25"/>
      <c r="AD27" s="25"/>
      <c r="AE27" s="19" t="s">
        <v>19</v>
      </c>
      <c r="AF27" s="23">
        <v>22.3915</v>
      </c>
      <c r="AG27" s="23">
        <v>20.2637</v>
      </c>
      <c r="AH27" s="23">
        <v>6.3906</v>
      </c>
      <c r="AI27" s="26">
        <v>0.5223245376460574</v>
      </c>
      <c r="AJ27" s="26">
        <v>2.4481020471144945</v>
      </c>
      <c r="AK27" s="26">
        <v>17.762345105903616</v>
      </c>
      <c r="AL27" s="26">
        <v>0.476449768581541</v>
      </c>
      <c r="AM27" s="26">
        <v>2.208125903324233</v>
      </c>
      <c r="AN27" s="28">
        <v>11.728805283929855</v>
      </c>
      <c r="AO27" s="28">
        <v>0.25778764335923</v>
      </c>
      <c r="AP27" s="5">
        <v>13.323951674476397</v>
      </c>
      <c r="AQ27" s="5">
        <v>2.2340871570451504</v>
      </c>
    </row>
    <row r="28" spans="1:43" ht="15">
      <c r="A28" s="19" t="s">
        <v>20</v>
      </c>
      <c r="B28" s="20">
        <v>26.5688</v>
      </c>
      <c r="C28" s="20">
        <v>14.1047</v>
      </c>
      <c r="D28" s="20">
        <v>9.105</v>
      </c>
      <c r="E28" s="20">
        <v>27.4485743</v>
      </c>
      <c r="F28" s="20">
        <v>50.7136437</v>
      </c>
      <c r="G28" s="20">
        <v>19.453450200000006</v>
      </c>
      <c r="H28" s="23">
        <v>47.4989942</v>
      </c>
      <c r="I28" s="21">
        <v>24.909469599999994</v>
      </c>
      <c r="J28" s="22">
        <v>26.1</v>
      </c>
      <c r="K28" s="5">
        <v>47.4</v>
      </c>
      <c r="L28" s="6">
        <v>27.20682108334854</v>
      </c>
      <c r="M28" s="6">
        <v>39.241406956361295</v>
      </c>
      <c r="N28" s="6"/>
      <c r="O28" s="6"/>
      <c r="P28" s="19" t="s">
        <v>20</v>
      </c>
      <c r="Q28" s="23">
        <v>4.2625</v>
      </c>
      <c r="R28" s="23">
        <v>4.7697</v>
      </c>
      <c r="S28" s="23">
        <v>4.5603</v>
      </c>
      <c r="T28" s="23">
        <v>4.9806</v>
      </c>
      <c r="U28" s="23">
        <v>13.0894</v>
      </c>
      <c r="V28" s="23">
        <v>17.7318</v>
      </c>
      <c r="W28" s="32" t="s">
        <v>31</v>
      </c>
      <c r="X28" s="32" t="s">
        <v>31</v>
      </c>
      <c r="Y28" s="25">
        <v>20.2</v>
      </c>
      <c r="Z28" s="25">
        <v>33.5</v>
      </c>
      <c r="AA28" s="25">
        <v>11.982491336859386</v>
      </c>
      <c r="AB28" s="25">
        <v>49.930013838915045</v>
      </c>
      <c r="AC28" s="25"/>
      <c r="AD28" s="25"/>
      <c r="AE28" s="19" t="s">
        <v>20</v>
      </c>
      <c r="AF28" s="23">
        <v>18.0105</v>
      </c>
      <c r="AG28" s="23">
        <v>33.053</v>
      </c>
      <c r="AH28" s="23">
        <v>17.7551</v>
      </c>
      <c r="AI28" s="26">
        <v>29.574367182405584</v>
      </c>
      <c r="AJ28" s="26">
        <v>26.517857142857146</v>
      </c>
      <c r="AK28" s="26">
        <v>15.767286245353162</v>
      </c>
      <c r="AL28" s="29" t="s">
        <v>31</v>
      </c>
      <c r="AM28" s="29" t="s">
        <v>31</v>
      </c>
      <c r="AN28" s="34" t="s">
        <v>31</v>
      </c>
      <c r="AO28" s="35">
        <v>1.1</v>
      </c>
      <c r="AP28" s="5">
        <v>9.484771110705818</v>
      </c>
      <c r="AQ28" s="5">
        <v>1.094541931912538</v>
      </c>
    </row>
    <row r="29" spans="1:43" ht="15">
      <c r="A29" s="19" t="s">
        <v>21</v>
      </c>
      <c r="B29" s="20">
        <v>21.973</v>
      </c>
      <c r="C29" s="20">
        <v>38.8125</v>
      </c>
      <c r="D29" s="20">
        <v>10.9</v>
      </c>
      <c r="E29" s="29" t="s">
        <v>31</v>
      </c>
      <c r="F29" s="37">
        <v>1.2594</v>
      </c>
      <c r="G29" s="37">
        <v>4.918</v>
      </c>
      <c r="H29" s="23">
        <v>0.3114694</v>
      </c>
      <c r="I29" s="54">
        <v>0</v>
      </c>
      <c r="J29" s="22">
        <v>12.191755499999998</v>
      </c>
      <c r="K29" s="5">
        <v>9.65204992995797</v>
      </c>
      <c r="L29" s="6">
        <v>16.640724805500273</v>
      </c>
      <c r="M29" s="6">
        <v>15.586144954701656</v>
      </c>
      <c r="N29" s="6"/>
      <c r="O29" s="6"/>
      <c r="P29" s="19" t="s">
        <v>21</v>
      </c>
      <c r="Q29" s="23">
        <v>105.6</v>
      </c>
      <c r="R29" s="23">
        <v>204.5</v>
      </c>
      <c r="S29" s="23">
        <v>49.1</v>
      </c>
      <c r="T29" s="29">
        <v>0</v>
      </c>
      <c r="U29" s="29">
        <v>1.1657</v>
      </c>
      <c r="V29" s="29">
        <v>2.0557</v>
      </c>
      <c r="W29" s="24">
        <v>0</v>
      </c>
      <c r="X29" s="25">
        <v>0.014542810398109434</v>
      </c>
      <c r="Y29" s="25">
        <v>58.0259017298491</v>
      </c>
      <c r="Z29" s="25">
        <v>51.3777143886332</v>
      </c>
      <c r="AA29" s="25">
        <v>41.373</v>
      </c>
      <c r="AB29" s="25">
        <v>580.5444079975006</v>
      </c>
      <c r="AC29" s="25"/>
      <c r="AD29" s="25"/>
      <c r="AE29" s="19" t="s">
        <v>21</v>
      </c>
      <c r="AF29" s="23">
        <v>12.2301</v>
      </c>
      <c r="AG29" s="23">
        <v>43.9878</v>
      </c>
      <c r="AH29" s="23">
        <v>12.5856</v>
      </c>
      <c r="AI29" s="26">
        <v>54.84111479187673</v>
      </c>
      <c r="AJ29" s="26">
        <v>152.7884876219055</v>
      </c>
      <c r="AK29" s="33" t="s">
        <v>31</v>
      </c>
      <c r="AL29" s="27">
        <v>0</v>
      </c>
      <c r="AM29" s="26">
        <v>0.48391746955099074</v>
      </c>
      <c r="AN29" s="28">
        <v>10.655134339344867</v>
      </c>
      <c r="AO29" s="28">
        <v>4.08214896938163</v>
      </c>
      <c r="AP29" s="5">
        <v>0</v>
      </c>
      <c r="AQ29" s="5">
        <v>31.30081224617307</v>
      </c>
    </row>
    <row r="30" spans="1:43" ht="15">
      <c r="A30" s="19" t="s">
        <v>22</v>
      </c>
      <c r="B30" s="20">
        <v>65.81</v>
      </c>
      <c r="C30" s="20">
        <v>99.834</v>
      </c>
      <c r="D30" s="20">
        <v>86.798</v>
      </c>
      <c r="E30" s="23">
        <v>68.546</v>
      </c>
      <c r="F30" s="23">
        <v>106.516</v>
      </c>
      <c r="G30" s="23">
        <v>126.61</v>
      </c>
      <c r="H30" s="23">
        <v>157.838</v>
      </c>
      <c r="I30" s="30">
        <v>35.249</v>
      </c>
      <c r="J30" s="31">
        <v>39.777</v>
      </c>
      <c r="K30" s="22">
        <v>201.9549239999999</v>
      </c>
      <c r="L30" s="22">
        <v>216.70546600000029</v>
      </c>
      <c r="M30" s="22">
        <v>210.74803500000021</v>
      </c>
      <c r="N30" s="22"/>
      <c r="O30" s="22"/>
      <c r="P30" s="19" t="s">
        <v>22</v>
      </c>
      <c r="Q30" s="23">
        <v>171.049</v>
      </c>
      <c r="R30" s="23">
        <v>223.555</v>
      </c>
      <c r="S30" s="23">
        <v>167.797</v>
      </c>
      <c r="T30" s="23">
        <v>97.739</v>
      </c>
      <c r="U30" s="23">
        <v>75.166</v>
      </c>
      <c r="V30" s="23">
        <v>118.591</v>
      </c>
      <c r="W30" s="23">
        <v>114.145</v>
      </c>
      <c r="X30" s="25">
        <v>34.247</v>
      </c>
      <c r="Y30" s="25">
        <v>30.532</v>
      </c>
      <c r="Z30" s="25">
        <v>58.674299999999995</v>
      </c>
      <c r="AA30" s="25">
        <v>63.894383999999995</v>
      </c>
      <c r="AB30" s="25">
        <v>53.0645</v>
      </c>
      <c r="AC30" s="25"/>
      <c r="AD30" s="25"/>
      <c r="AE30" s="19" t="s">
        <v>22</v>
      </c>
      <c r="AF30" s="23">
        <v>6.741</v>
      </c>
      <c r="AG30" s="23">
        <v>6.731</v>
      </c>
      <c r="AH30" s="23">
        <v>11.418</v>
      </c>
      <c r="AI30" s="29" t="s">
        <v>31</v>
      </c>
      <c r="AJ30" s="29" t="s">
        <v>31</v>
      </c>
      <c r="AK30" s="29" t="s">
        <v>31</v>
      </c>
      <c r="AL30" s="29" t="s">
        <v>31</v>
      </c>
      <c r="AM30" s="29" t="s">
        <v>31</v>
      </c>
      <c r="AN30" s="34" t="s">
        <v>31</v>
      </c>
      <c r="AO30" s="34" t="s">
        <v>31</v>
      </c>
      <c r="AP30" s="48" t="s">
        <v>31</v>
      </c>
      <c r="AQ30" s="48" t="s">
        <v>31</v>
      </c>
    </row>
    <row r="31" spans="1:43" ht="15">
      <c r="A31" s="19" t="s">
        <v>25</v>
      </c>
      <c r="B31" s="29" t="s">
        <v>31</v>
      </c>
      <c r="C31" s="29" t="s">
        <v>31</v>
      </c>
      <c r="D31" s="29" t="s">
        <v>31</v>
      </c>
      <c r="E31" s="37">
        <v>0.0671682</v>
      </c>
      <c r="F31" s="37">
        <v>13.834382900000001</v>
      </c>
      <c r="G31" s="20">
        <v>62.66504640000001</v>
      </c>
      <c r="H31" s="21">
        <v>110.872453</v>
      </c>
      <c r="I31" s="21">
        <v>360.8190411</v>
      </c>
      <c r="J31" s="22">
        <v>447.7444458390862</v>
      </c>
      <c r="K31" s="5">
        <v>299.2066229979466</v>
      </c>
      <c r="L31" s="6">
        <v>344.3422603779028</v>
      </c>
      <c r="M31" s="6">
        <v>745.3455807965464</v>
      </c>
      <c r="N31" s="6"/>
      <c r="O31" s="6"/>
      <c r="P31" s="19" t="s">
        <v>25</v>
      </c>
      <c r="Q31" s="29" t="s">
        <v>31</v>
      </c>
      <c r="R31" s="29" t="s">
        <v>31</v>
      </c>
      <c r="S31" s="29" t="s">
        <v>31</v>
      </c>
      <c r="T31" s="29" t="s">
        <v>31</v>
      </c>
      <c r="U31" s="29" t="s">
        <v>31</v>
      </c>
      <c r="V31" s="23">
        <v>124.238</v>
      </c>
      <c r="W31" s="25">
        <v>117.2568020872158</v>
      </c>
      <c r="X31" s="25">
        <v>149.9179716629381</v>
      </c>
      <c r="Y31" s="25">
        <v>479.8757374168444</v>
      </c>
      <c r="Z31" s="25">
        <v>320.278439425051</v>
      </c>
      <c r="AA31" s="25">
        <v>777.3780325977209</v>
      </c>
      <c r="AB31" s="25">
        <v>690.6300385600894</v>
      </c>
      <c r="AC31" s="25"/>
      <c r="AD31" s="25"/>
      <c r="AE31" s="19" t="s">
        <v>25</v>
      </c>
      <c r="AF31" s="29" t="s">
        <v>31</v>
      </c>
      <c r="AG31" s="29" t="s">
        <v>31</v>
      </c>
      <c r="AH31" s="29" t="s">
        <v>31</v>
      </c>
      <c r="AI31" s="29" t="s">
        <v>31</v>
      </c>
      <c r="AJ31" s="29" t="s">
        <v>31</v>
      </c>
      <c r="AK31" s="26">
        <v>47.06604460512936</v>
      </c>
      <c r="AL31" s="26">
        <v>279.48813517207117</v>
      </c>
      <c r="AM31" s="26">
        <v>283.5036042754163</v>
      </c>
      <c r="AN31" s="28">
        <v>444.8236475461279</v>
      </c>
      <c r="AO31" s="28">
        <v>142.329089664613</v>
      </c>
      <c r="AP31" s="5">
        <v>325.21844079042256</v>
      </c>
      <c r="AQ31" s="5">
        <v>612.5246678735554</v>
      </c>
    </row>
    <row r="32" spans="1:43" ht="15">
      <c r="A32" s="55" t="s">
        <v>32</v>
      </c>
      <c r="B32" s="56">
        <f>SUM(B8:B31)</f>
        <v>1126.0965999999999</v>
      </c>
      <c r="C32" s="56">
        <f aca="true" t="shared" si="0" ref="C32:M32">SUM(C8:C31)</f>
        <v>1048.0325</v>
      </c>
      <c r="D32" s="56">
        <f t="shared" si="0"/>
        <v>890.2955</v>
      </c>
      <c r="E32" s="56">
        <f t="shared" si="0"/>
        <v>1432.6505676000004</v>
      </c>
      <c r="F32" s="56">
        <f t="shared" si="0"/>
        <v>1476.2019629</v>
      </c>
      <c r="G32" s="56">
        <f t="shared" si="0"/>
        <v>2085.3785062999996</v>
      </c>
      <c r="H32" s="56">
        <f t="shared" si="0"/>
        <v>2011.7819347999998</v>
      </c>
      <c r="I32" s="56">
        <f t="shared" si="0"/>
        <v>2590.4905550004096</v>
      </c>
      <c r="J32" s="56">
        <f t="shared" si="0"/>
        <v>2943.043442666938</v>
      </c>
      <c r="K32" s="56">
        <f t="shared" si="0"/>
        <v>3669.272532322152</v>
      </c>
      <c r="L32" s="56">
        <f t="shared" si="0"/>
        <v>3436.1983757175676</v>
      </c>
      <c r="M32" s="56">
        <f t="shared" si="0"/>
        <v>4338.904822610233</v>
      </c>
      <c r="N32" s="56"/>
      <c r="O32" s="56"/>
      <c r="P32" s="55" t="s">
        <v>32</v>
      </c>
      <c r="Q32" s="56">
        <f>SUM(Q8:Q31)</f>
        <v>2444.0769999999998</v>
      </c>
      <c r="R32" s="56">
        <f aca="true" t="shared" si="1" ref="R32:AB32">SUM(R8:R31)</f>
        <v>3254.255</v>
      </c>
      <c r="S32" s="56">
        <f t="shared" si="1"/>
        <v>2424.1638000000003</v>
      </c>
      <c r="T32" s="56">
        <f t="shared" si="1"/>
        <v>1744.997978225266</v>
      </c>
      <c r="U32" s="56">
        <f t="shared" si="1"/>
        <v>1596.677857981802</v>
      </c>
      <c r="V32" s="56">
        <f t="shared" si="1"/>
        <v>3471.799988461995</v>
      </c>
      <c r="W32" s="56">
        <f t="shared" si="1"/>
        <v>3260.750603173716</v>
      </c>
      <c r="X32" s="56">
        <f t="shared" si="1"/>
        <v>3978.754760673863</v>
      </c>
      <c r="Y32" s="56">
        <f t="shared" si="1"/>
        <v>3969.4175288423676</v>
      </c>
      <c r="Z32" s="56">
        <f t="shared" si="1"/>
        <v>3990.1927125766642</v>
      </c>
      <c r="AA32" s="56">
        <f t="shared" si="1"/>
        <v>8554.064442720894</v>
      </c>
      <c r="AB32" s="56">
        <f t="shared" si="1"/>
        <v>9896.20821134827</v>
      </c>
      <c r="AC32" s="56"/>
      <c r="AD32" s="56"/>
      <c r="AE32" s="55" t="s">
        <v>32</v>
      </c>
      <c r="AF32" s="56">
        <f>SUM(AF8:AF31)</f>
        <v>953.24</v>
      </c>
      <c r="AG32" s="56">
        <f aca="true" t="shared" si="2" ref="AG32:AQ32">SUM(AG8:AG31)</f>
        <v>679.757</v>
      </c>
      <c r="AH32" s="56">
        <f t="shared" si="2"/>
        <v>554.2327999999999</v>
      </c>
      <c r="AI32" s="56">
        <f t="shared" si="2"/>
        <v>912.2112488343967</v>
      </c>
      <c r="AJ32" s="56">
        <f t="shared" si="2"/>
        <v>842.6973434845197</v>
      </c>
      <c r="AK32" s="56">
        <f t="shared" si="2"/>
        <v>1065.3488078154137</v>
      </c>
      <c r="AL32" s="56">
        <f t="shared" si="2"/>
        <v>1371.0159840499612</v>
      </c>
      <c r="AM32" s="56">
        <f t="shared" si="2"/>
        <v>1473.5916366459842</v>
      </c>
      <c r="AN32" s="56">
        <f t="shared" si="2"/>
        <v>1845.8320135550987</v>
      </c>
      <c r="AO32" s="56">
        <f t="shared" si="2"/>
        <v>1544.3164148523704</v>
      </c>
      <c r="AP32" s="56">
        <f t="shared" si="2"/>
        <v>2681.487610277491</v>
      </c>
      <c r="AQ32" s="56">
        <f t="shared" si="2"/>
        <v>1908.1640402407284</v>
      </c>
    </row>
    <row r="33" spans="1:40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9"/>
      <c r="M33" s="9"/>
      <c r="N33" s="9"/>
      <c r="O33" s="9"/>
      <c r="P33" s="10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9"/>
      <c r="M34" s="9"/>
      <c r="N34" s="9"/>
      <c r="O34" s="9"/>
      <c r="P34" s="10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29"/>
      <c r="B35" s="4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10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9"/>
      <c r="M36" s="9"/>
      <c r="N36" s="9"/>
      <c r="O36" s="9"/>
      <c r="P36" s="1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4" ht="15">
      <c r="A37" s="57" t="s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"/>
      <c r="M37" s="1"/>
      <c r="N37" s="1"/>
      <c r="O37" s="1"/>
      <c r="P37" s="58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9"/>
      <c r="AP37" s="59"/>
      <c r="AQ37" s="59"/>
      <c r="AR37" s="59"/>
    </row>
    <row r="38" spans="1:4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9"/>
      <c r="M38" s="9"/>
      <c r="N38" s="9"/>
      <c r="O38" s="9"/>
      <c r="P38" s="1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">
      <c r="A39" s="4"/>
      <c r="B39" s="4"/>
      <c r="C39" s="4"/>
      <c r="D39" s="60"/>
      <c r="E39" s="61">
        <v>2002</v>
      </c>
      <c r="F39" s="61">
        <v>2003</v>
      </c>
      <c r="G39" s="61">
        <v>2004</v>
      </c>
      <c r="H39" s="61">
        <v>2005</v>
      </c>
      <c r="I39" s="61">
        <v>2006</v>
      </c>
      <c r="J39" s="61">
        <v>2007</v>
      </c>
      <c r="K39" s="61">
        <v>2008</v>
      </c>
      <c r="L39" s="62">
        <v>2009</v>
      </c>
      <c r="M39" s="9"/>
      <c r="N39" s="9"/>
      <c r="O39" s="9"/>
      <c r="P39" s="1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>
      <c r="A40" s="4"/>
      <c r="B40" s="4"/>
      <c r="C40" s="4"/>
      <c r="D40" s="60" t="s">
        <v>23</v>
      </c>
      <c r="E40" s="63">
        <f>F32/1000</f>
        <v>1.4762019628999998</v>
      </c>
      <c r="F40" s="63">
        <f aca="true" t="shared" si="3" ref="F40:L40">G32/1000</f>
        <v>2.0853785062999997</v>
      </c>
      <c r="G40" s="63">
        <f t="shared" si="3"/>
        <v>2.0117819347999997</v>
      </c>
      <c r="H40" s="63">
        <f t="shared" si="3"/>
        <v>2.5904905550004096</v>
      </c>
      <c r="I40" s="63">
        <f t="shared" si="3"/>
        <v>2.943043442666938</v>
      </c>
      <c r="J40" s="63">
        <f t="shared" si="3"/>
        <v>3.669272532322152</v>
      </c>
      <c r="K40" s="63">
        <f t="shared" si="3"/>
        <v>3.436198375717568</v>
      </c>
      <c r="L40" s="63">
        <f t="shared" si="3"/>
        <v>4.338904822610234</v>
      </c>
      <c r="M40" s="9"/>
      <c r="N40" s="9"/>
      <c r="O40" s="9"/>
      <c r="P40" s="1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4"/>
      <c r="B41" s="4"/>
      <c r="C41" s="4"/>
      <c r="D41" s="4" t="s">
        <v>30</v>
      </c>
      <c r="E41" s="8">
        <f>U32/1000</f>
        <v>1.596677857981802</v>
      </c>
      <c r="F41" s="8">
        <f aca="true" t="shared" si="4" ref="F41:L41">V32/1000</f>
        <v>3.471799988461995</v>
      </c>
      <c r="G41" s="8">
        <f t="shared" si="4"/>
        <v>3.260750603173716</v>
      </c>
      <c r="H41" s="8">
        <f t="shared" si="4"/>
        <v>3.978754760673863</v>
      </c>
      <c r="I41" s="8">
        <f t="shared" si="4"/>
        <v>3.9694175288423676</v>
      </c>
      <c r="J41" s="8">
        <f t="shared" si="4"/>
        <v>3.9901927125766643</v>
      </c>
      <c r="K41" s="8">
        <f t="shared" si="4"/>
        <v>8.554064442720893</v>
      </c>
      <c r="L41" s="8">
        <f t="shared" si="4"/>
        <v>9.89620821134827</v>
      </c>
      <c r="M41" s="9"/>
      <c r="N41" s="9"/>
      <c r="O41" s="9"/>
      <c r="P41" s="10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4"/>
      <c r="B42" s="4"/>
      <c r="C42" s="4"/>
      <c r="D42" s="4" t="s">
        <v>24</v>
      </c>
      <c r="E42" s="8">
        <f>AJ32/1000</f>
        <v>0.8426973434845197</v>
      </c>
      <c r="F42" s="8">
        <f aca="true" t="shared" si="5" ref="F42:L42">AK32/1000</f>
        <v>1.0653488078154136</v>
      </c>
      <c r="G42" s="8">
        <f t="shared" si="5"/>
        <v>1.3710159840499612</v>
      </c>
      <c r="H42" s="8">
        <f t="shared" si="5"/>
        <v>1.4735916366459842</v>
      </c>
      <c r="I42" s="8">
        <f t="shared" si="5"/>
        <v>1.8458320135550987</v>
      </c>
      <c r="J42" s="8">
        <f t="shared" si="5"/>
        <v>1.5443164148523705</v>
      </c>
      <c r="K42" s="8">
        <f t="shared" si="5"/>
        <v>2.681487610277491</v>
      </c>
      <c r="L42" s="8">
        <f t="shared" si="5"/>
        <v>1.9081640402407283</v>
      </c>
      <c r="M42" s="9"/>
      <c r="N42" s="9"/>
      <c r="O42" s="9"/>
      <c r="P42" s="10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  <c r="M43" s="9"/>
      <c r="N43" s="9"/>
      <c r="O43" s="9"/>
      <c r="P43" s="10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9"/>
      <c r="M44" s="9"/>
      <c r="N44" s="9"/>
      <c r="O44" s="9"/>
      <c r="P44" s="1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9"/>
      <c r="M45" s="9"/>
      <c r="N45" s="9"/>
      <c r="O45" s="9"/>
      <c r="P45" s="1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9"/>
      <c r="M46" s="9"/>
      <c r="N46" s="9"/>
      <c r="O46" s="9"/>
      <c r="P46" s="10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9"/>
      <c r="M47" s="9"/>
      <c r="N47" s="9"/>
      <c r="O47" s="9"/>
      <c r="P47" s="10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9"/>
      <c r="M48" s="9"/>
      <c r="N48" s="9"/>
      <c r="O48" s="9"/>
      <c r="P48" s="10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9"/>
      <c r="M49" s="9"/>
      <c r="N49" s="9"/>
      <c r="O49" s="9"/>
      <c r="P49" s="10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9"/>
      <c r="M50" s="9"/>
      <c r="N50" s="9"/>
      <c r="O50" s="9"/>
      <c r="P50" s="10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9"/>
      <c r="M51" s="9"/>
      <c r="N51" s="9"/>
      <c r="O51" s="9"/>
      <c r="P51" s="10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9"/>
      <c r="M52" s="9"/>
      <c r="N52" s="9"/>
      <c r="O52" s="9"/>
      <c r="P52" s="1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9"/>
      <c r="M53" s="9"/>
      <c r="N53" s="9"/>
      <c r="O53" s="9"/>
      <c r="P53" s="1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9"/>
      <c r="M54" s="9"/>
      <c r="N54" s="9"/>
      <c r="O54" s="9"/>
      <c r="P54" s="10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  <c r="M55" s="9"/>
      <c r="N55" s="9"/>
      <c r="O55" s="9"/>
      <c r="P55" s="1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  <c r="M56" s="9"/>
      <c r="N56" s="9"/>
      <c r="O56" s="9"/>
      <c r="P56" s="1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9"/>
      <c r="M57" s="9"/>
      <c r="N57" s="9"/>
      <c r="O57" s="9"/>
      <c r="P57" s="10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sheetProtection/>
  <mergeCells count="3">
    <mergeCell ref="B6:J6"/>
    <mergeCell ref="Q6:Y6"/>
    <mergeCell ref="AF6:AN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57421875" style="65" customWidth="1"/>
    <col min="2" max="2" width="10.8515625" style="65" bestFit="1" customWidth="1"/>
    <col min="3" max="3" width="3.8515625" style="65" customWidth="1"/>
    <col min="4" max="4" width="8.140625" style="65" customWidth="1"/>
    <col min="5" max="5" width="6.57421875" style="65" customWidth="1"/>
    <col min="6" max="6" width="10.421875" style="65" customWidth="1"/>
    <col min="7" max="7" width="9.140625" style="65" customWidth="1"/>
    <col min="8" max="8" width="2.8515625" style="65" customWidth="1"/>
    <col min="9" max="10" width="13.8515625" style="65" customWidth="1"/>
    <col min="11" max="11" width="1.7109375" style="65" customWidth="1"/>
    <col min="12" max="12" width="0.13671875" style="65" customWidth="1"/>
    <col min="13" max="13" width="13.421875" style="65" customWidth="1"/>
    <col min="14" max="14" width="7.28125" style="65" customWidth="1"/>
    <col min="15" max="18" width="9.140625" style="65" customWidth="1"/>
  </cols>
  <sheetData>
    <row r="1" ht="15">
      <c r="A1" s="110" t="s">
        <v>71</v>
      </c>
    </row>
    <row r="2" spans="1:2" ht="15">
      <c r="A2" s="112" t="s">
        <v>72</v>
      </c>
      <c r="B2" s="65" t="s">
        <v>73</v>
      </c>
    </row>
    <row r="3" ht="15">
      <c r="A3" s="112" t="s">
        <v>74</v>
      </c>
    </row>
    <row r="4" ht="15">
      <c r="J4" s="73"/>
    </row>
    <row r="6" ht="15">
      <c r="K6" s="64"/>
    </row>
    <row r="7" spans="1:11" ht="15">
      <c r="A7" s="104" t="s">
        <v>60</v>
      </c>
      <c r="B7" s="105"/>
      <c r="C7" s="105"/>
      <c r="D7" s="105"/>
      <c r="E7" s="105"/>
      <c r="F7" s="105"/>
      <c r="G7" s="105"/>
      <c r="H7" s="105"/>
      <c r="I7" s="105"/>
      <c r="J7" s="106"/>
      <c r="K7" s="64"/>
    </row>
    <row r="8" spans="1:11" ht="15">
      <c r="A8" s="107" t="s">
        <v>38</v>
      </c>
      <c r="B8" s="108"/>
      <c r="C8" s="108"/>
      <c r="D8" s="108"/>
      <c r="E8" s="108"/>
      <c r="F8" s="108"/>
      <c r="G8" s="108"/>
      <c r="H8" s="108"/>
      <c r="I8" s="108"/>
      <c r="J8" s="109"/>
      <c r="K8" s="64"/>
    </row>
    <row r="9" spans="1:11" ht="15">
      <c r="A9" s="75"/>
      <c r="B9" s="76"/>
      <c r="C9" s="76"/>
      <c r="D9" s="76"/>
      <c r="E9" s="76"/>
      <c r="F9" s="76"/>
      <c r="G9" s="76"/>
      <c r="H9" s="76"/>
      <c r="I9" s="76"/>
      <c r="J9" s="77"/>
      <c r="K9" s="64"/>
    </row>
    <row r="10" spans="1:10" ht="15">
      <c r="A10" s="75"/>
      <c r="B10" s="76"/>
      <c r="C10" s="76"/>
      <c r="D10" s="76"/>
      <c r="E10" s="76"/>
      <c r="F10" s="76"/>
      <c r="G10" s="76"/>
      <c r="H10" s="76"/>
      <c r="I10" s="66"/>
      <c r="J10" s="78"/>
    </row>
    <row r="11" spans="1:10" ht="15">
      <c r="A11" s="75"/>
      <c r="B11" s="108">
        <v>2010</v>
      </c>
      <c r="C11" s="108"/>
      <c r="D11" s="108"/>
      <c r="E11" s="76"/>
      <c r="F11" s="108">
        <v>2009</v>
      </c>
      <c r="G11" s="108"/>
      <c r="H11" s="76"/>
      <c r="I11" s="76">
        <v>2010</v>
      </c>
      <c r="J11" s="78"/>
    </row>
    <row r="12" spans="1:10" ht="15">
      <c r="A12" s="79"/>
      <c r="B12" s="76" t="s">
        <v>39</v>
      </c>
      <c r="C12" s="76"/>
      <c r="D12" s="76" t="s">
        <v>26</v>
      </c>
      <c r="E12" s="76"/>
      <c r="F12" s="76" t="s">
        <v>39</v>
      </c>
      <c r="G12" s="76" t="s">
        <v>26</v>
      </c>
      <c r="H12" s="76"/>
      <c r="I12" s="76" t="s">
        <v>39</v>
      </c>
      <c r="J12" s="77" t="s">
        <v>40</v>
      </c>
    </row>
    <row r="13" spans="1:16" ht="15">
      <c r="A13" s="79"/>
      <c r="B13" s="76" t="s">
        <v>41</v>
      </c>
      <c r="C13" s="76"/>
      <c r="D13" s="76" t="s">
        <v>42</v>
      </c>
      <c r="E13" s="76"/>
      <c r="F13" s="76" t="s">
        <v>41</v>
      </c>
      <c r="G13" s="76" t="s">
        <v>42</v>
      </c>
      <c r="H13" s="76"/>
      <c r="I13" s="76" t="s">
        <v>43</v>
      </c>
      <c r="J13" s="77" t="s">
        <v>44</v>
      </c>
      <c r="M13" s="65" t="s">
        <v>57</v>
      </c>
      <c r="N13" s="65" t="s">
        <v>58</v>
      </c>
      <c r="P13" s="65" t="s">
        <v>59</v>
      </c>
    </row>
    <row r="14" spans="1:10" ht="15">
      <c r="A14" s="79"/>
      <c r="B14" s="76" t="s">
        <v>27</v>
      </c>
      <c r="C14" s="76"/>
      <c r="D14" s="76"/>
      <c r="E14" s="76"/>
      <c r="F14" s="76" t="s">
        <v>27</v>
      </c>
      <c r="G14" s="76"/>
      <c r="H14" s="76"/>
      <c r="I14" s="108" t="s">
        <v>45</v>
      </c>
      <c r="J14" s="109"/>
    </row>
    <row r="15" spans="1:10" ht="15">
      <c r="A15" s="79"/>
      <c r="B15" s="66"/>
      <c r="C15" s="66"/>
      <c r="D15" s="66"/>
      <c r="E15" s="66"/>
      <c r="F15" s="66"/>
      <c r="G15" s="66"/>
      <c r="H15" s="66"/>
      <c r="I15" s="80"/>
      <c r="J15" s="81"/>
    </row>
    <row r="16" spans="1:16" ht="15">
      <c r="A16" s="79" t="s">
        <v>0</v>
      </c>
      <c r="B16" s="82">
        <v>3848.91</v>
      </c>
      <c r="C16" s="82"/>
      <c r="D16" s="83">
        <v>0.32482893187715534</v>
      </c>
      <c r="E16" s="66"/>
      <c r="F16" s="84">
        <v>2761.61</v>
      </c>
      <c r="G16" s="85">
        <v>0.2936230849086819</v>
      </c>
      <c r="H16" s="85"/>
      <c r="I16" s="84">
        <v>3095.78</v>
      </c>
      <c r="J16" s="86">
        <v>12.100550041461323</v>
      </c>
      <c r="M16" s="65">
        <f>((D16-G16)/G16)*100</f>
        <v>10.627858834116742</v>
      </c>
      <c r="N16" s="67">
        <f>J16-M16</f>
        <v>1.4726912073445817</v>
      </c>
      <c r="P16" s="67">
        <v>1.331300916629986</v>
      </c>
    </row>
    <row r="17" spans="1:16" ht="15">
      <c r="A17" s="79" t="s">
        <v>1</v>
      </c>
      <c r="B17" s="82">
        <v>1198.94</v>
      </c>
      <c r="C17" s="82"/>
      <c r="D17" s="83">
        <v>0.3211864229017434</v>
      </c>
      <c r="E17" s="66"/>
      <c r="F17" s="84">
        <v>1141.78</v>
      </c>
      <c r="G17" s="85">
        <v>0.30203864046053314</v>
      </c>
      <c r="H17" s="85"/>
      <c r="I17" s="84">
        <v>1241.88</v>
      </c>
      <c r="J17" s="86">
        <v>8.767012909667374</v>
      </c>
      <c r="M17" s="65">
        <f aca="true" t="shared" si="0" ref="M17:M40">((D17-G17)/G17)*100</f>
        <v>6.339514180044869</v>
      </c>
      <c r="N17" s="67">
        <f aca="true" t="shared" si="1" ref="N17:N37">J17-M17</f>
        <v>2.4274987296225046</v>
      </c>
      <c r="P17" s="67">
        <v>2.2824447771213157</v>
      </c>
    </row>
    <row r="18" spans="1:16" ht="15">
      <c r="A18" s="79" t="s">
        <v>2</v>
      </c>
      <c r="B18" s="82">
        <v>3000.23</v>
      </c>
      <c r="C18" s="82"/>
      <c r="D18" s="83">
        <v>0.6389229810985294</v>
      </c>
      <c r="E18" s="66"/>
      <c r="F18" s="84">
        <v>2609.6</v>
      </c>
      <c r="G18" s="85">
        <v>0.549980407369493</v>
      </c>
      <c r="H18" s="85"/>
      <c r="I18" s="84">
        <v>3108.86</v>
      </c>
      <c r="J18" s="86">
        <v>19.13166768853465</v>
      </c>
      <c r="M18" s="65">
        <f t="shared" si="0"/>
        <v>16.171953134556322</v>
      </c>
      <c r="N18" s="67">
        <f t="shared" si="1"/>
        <v>2.95971455397833</v>
      </c>
      <c r="P18" s="67">
        <v>2.5477522027193737</v>
      </c>
    </row>
    <row r="19" spans="1:16" ht="15">
      <c r="A19" s="79" t="s">
        <v>3</v>
      </c>
      <c r="B19" s="82">
        <v>5131.84</v>
      </c>
      <c r="C19" s="82"/>
      <c r="D19" s="83">
        <v>0.33167697786369765</v>
      </c>
      <c r="E19" s="66"/>
      <c r="F19" s="84">
        <v>4000.07</v>
      </c>
      <c r="G19" s="85">
        <v>0.3030965835823759</v>
      </c>
      <c r="H19" s="85"/>
      <c r="I19" s="84">
        <v>4508.75</v>
      </c>
      <c r="J19" s="86">
        <v>12.71677745639451</v>
      </c>
      <c r="M19" s="65">
        <f t="shared" si="0"/>
        <v>9.429467644776057</v>
      </c>
      <c r="N19" s="67">
        <f t="shared" si="1"/>
        <v>3.287309811618453</v>
      </c>
      <c r="P19" s="67">
        <v>3.0041346803073576</v>
      </c>
    </row>
    <row r="20" spans="1:16" ht="15">
      <c r="A20" s="79" t="s">
        <v>4</v>
      </c>
      <c r="B20" s="82">
        <v>2866.63</v>
      </c>
      <c r="C20" s="82"/>
      <c r="D20" s="83">
        <v>0.9047523461264848</v>
      </c>
      <c r="E20" s="66"/>
      <c r="F20" s="84">
        <v>2809.88</v>
      </c>
      <c r="G20" s="85">
        <v>0.8803928361537446</v>
      </c>
      <c r="H20" s="85"/>
      <c r="I20" s="84">
        <v>2930.65</v>
      </c>
      <c r="J20" s="86">
        <v>4.298048315230543</v>
      </c>
      <c r="M20" s="65">
        <f t="shared" si="0"/>
        <v>2.766890980072244</v>
      </c>
      <c r="N20" s="67">
        <f t="shared" si="1"/>
        <v>1.5311573351582988</v>
      </c>
      <c r="P20" s="67">
        <v>1.4899608841363932</v>
      </c>
    </row>
    <row r="21" spans="1:16" ht="15">
      <c r="A21" s="79" t="s">
        <v>5</v>
      </c>
      <c r="B21" s="82">
        <v>1335.36</v>
      </c>
      <c r="C21" s="82"/>
      <c r="D21" s="83">
        <v>0.5514183715525667</v>
      </c>
      <c r="E21" s="66"/>
      <c r="F21" s="84">
        <v>1290.18</v>
      </c>
      <c r="G21" s="85">
        <v>0.5422740987978872</v>
      </c>
      <c r="H21" s="85"/>
      <c r="I21" s="84">
        <v>1379.69</v>
      </c>
      <c r="J21" s="86">
        <v>6.937791625974669</v>
      </c>
      <c r="M21" s="65">
        <f t="shared" si="0"/>
        <v>1.6862824123354694</v>
      </c>
      <c r="N21" s="67">
        <f t="shared" si="1"/>
        <v>5.2515092136392</v>
      </c>
      <c r="P21" s="67">
        <v>5.164213204700895</v>
      </c>
    </row>
    <row r="22" spans="1:16" ht="15">
      <c r="A22" s="87" t="s">
        <v>6</v>
      </c>
      <c r="B22" s="88">
        <v>12915.62</v>
      </c>
      <c r="C22" s="88"/>
      <c r="D22" s="89">
        <v>0.49642408668108606</v>
      </c>
      <c r="E22" s="66"/>
      <c r="F22" s="84">
        <v>12600.02</v>
      </c>
      <c r="G22" s="85">
        <v>0.4705443530388593</v>
      </c>
      <c r="H22" s="85"/>
      <c r="I22" s="84">
        <v>13523.33</v>
      </c>
      <c r="J22" s="86">
        <v>7.327845511356326</v>
      </c>
      <c r="M22" s="65">
        <f t="shared" si="0"/>
        <v>5.499956268753595</v>
      </c>
      <c r="N22" s="67">
        <f t="shared" si="1"/>
        <v>1.8278892426027316</v>
      </c>
      <c r="P22" s="67">
        <v>1.7325710601603168</v>
      </c>
    </row>
    <row r="23" spans="1:16" ht="15">
      <c r="A23" s="87" t="s">
        <v>7</v>
      </c>
      <c r="B23" s="88">
        <v>12723.05</v>
      </c>
      <c r="C23" s="88"/>
      <c r="D23" s="89">
        <v>0.37939203522585885</v>
      </c>
      <c r="E23" s="66"/>
      <c r="F23" s="84">
        <v>12079.3</v>
      </c>
      <c r="G23" s="85">
        <v>0.3549231909932856</v>
      </c>
      <c r="H23" s="85"/>
      <c r="I23" s="84">
        <v>13271.83</v>
      </c>
      <c r="J23" s="86">
        <v>9.872509168577654</v>
      </c>
      <c r="M23" s="65">
        <f t="shared" si="0"/>
        <v>6.894123814252567</v>
      </c>
      <c r="N23" s="67">
        <f t="shared" si="1"/>
        <v>2.978385354325087</v>
      </c>
      <c r="P23" s="67">
        <v>2.786287939638682</v>
      </c>
    </row>
    <row r="24" spans="1:16" ht="15">
      <c r="A24" s="79" t="s">
        <v>8</v>
      </c>
      <c r="B24" s="82">
        <v>500.03</v>
      </c>
      <c r="C24" s="82"/>
      <c r="D24" s="83">
        <v>0.16894719875489328</v>
      </c>
      <c r="E24" s="66"/>
      <c r="F24" s="84">
        <v>607.27</v>
      </c>
      <c r="G24" s="85">
        <v>0.18883015541119494</v>
      </c>
      <c r="H24" s="85"/>
      <c r="I24" s="84">
        <v>508.91</v>
      </c>
      <c r="J24" s="86">
        <v>-16.197078729395482</v>
      </c>
      <c r="M24" s="65">
        <f t="shared" si="0"/>
        <v>-10.529545248217746</v>
      </c>
      <c r="N24" s="67">
        <f t="shared" si="1"/>
        <v>-5.6675334811777365</v>
      </c>
      <c r="P24" s="67">
        <v>-6.333722310124119</v>
      </c>
    </row>
    <row r="25" spans="1:16" ht="15">
      <c r="A25" s="87" t="s">
        <v>9</v>
      </c>
      <c r="B25" s="88">
        <v>895.15</v>
      </c>
      <c r="C25" s="88"/>
      <c r="D25" s="89">
        <v>0.5275860646317241</v>
      </c>
      <c r="E25" s="66"/>
      <c r="F25" s="84">
        <v>1005.78</v>
      </c>
      <c r="G25" s="85">
        <v>0.544680620616826</v>
      </c>
      <c r="H25" s="85"/>
      <c r="I25" s="84">
        <v>956.95</v>
      </c>
      <c r="J25" s="86">
        <v>-4.854938455725897</v>
      </c>
      <c r="M25" s="65">
        <f t="shared" si="0"/>
        <v>-3.138454965727089</v>
      </c>
      <c r="N25" s="67">
        <f t="shared" si="1"/>
        <v>-1.716483489998808</v>
      </c>
      <c r="P25" s="67">
        <v>-1.7716714954915982</v>
      </c>
    </row>
    <row r="26" spans="1:16" ht="15">
      <c r="A26" s="79" t="s">
        <v>10</v>
      </c>
      <c r="B26" s="82">
        <v>3110.87</v>
      </c>
      <c r="C26" s="82"/>
      <c r="D26" s="83">
        <v>0.15370554823089108</v>
      </c>
      <c r="E26" s="66"/>
      <c r="F26" s="84">
        <v>3297.49</v>
      </c>
      <c r="G26" s="85">
        <v>0.15843473787896106</v>
      </c>
      <c r="H26" s="85"/>
      <c r="I26" s="84">
        <v>3248.3</v>
      </c>
      <c r="J26" s="86">
        <v>-1.4917406876139006</v>
      </c>
      <c r="M26" s="65">
        <f t="shared" si="0"/>
        <v>-2.98494491257525</v>
      </c>
      <c r="N26" s="67">
        <f t="shared" si="1"/>
        <v>1.4932042249613495</v>
      </c>
      <c r="P26" s="67">
        <v>1.5391254750714234</v>
      </c>
    </row>
    <row r="27" spans="1:16" ht="15">
      <c r="A27" s="79" t="s">
        <v>11</v>
      </c>
      <c r="B27" s="82">
        <v>11045.22</v>
      </c>
      <c r="C27" s="82"/>
      <c r="D27" s="83">
        <v>0.19713930278552338</v>
      </c>
      <c r="E27" s="66"/>
      <c r="F27" s="84">
        <v>9456.93</v>
      </c>
      <c r="G27" s="85">
        <v>0.1810586911442777</v>
      </c>
      <c r="H27" s="85"/>
      <c r="I27" s="84">
        <v>10573.86</v>
      </c>
      <c r="J27" s="86">
        <v>11.810703896507643</v>
      </c>
      <c r="M27" s="65">
        <f t="shared" si="0"/>
        <v>8.881435925344098</v>
      </c>
      <c r="N27" s="67">
        <f t="shared" si="1"/>
        <v>2.9292679711635454</v>
      </c>
      <c r="P27" s="67">
        <v>2.6903759260575932</v>
      </c>
    </row>
    <row r="28" spans="1:16" ht="15">
      <c r="A28" s="79" t="s">
        <v>12</v>
      </c>
      <c r="B28" s="82">
        <v>1167.74</v>
      </c>
      <c r="C28" s="82"/>
      <c r="D28" s="83">
        <v>0.11509539807253501</v>
      </c>
      <c r="E28" s="66"/>
      <c r="F28" s="84">
        <v>816.04</v>
      </c>
      <c r="G28" s="85">
        <v>0.09746778214667905</v>
      </c>
      <c r="H28" s="85"/>
      <c r="I28" s="84">
        <v>1026.17</v>
      </c>
      <c r="J28" s="86">
        <v>25.749963237096235</v>
      </c>
      <c r="M28" s="65">
        <f t="shared" si="0"/>
        <v>18.08558226894729</v>
      </c>
      <c r="N28" s="67">
        <f t="shared" si="1"/>
        <v>7.664380968148944</v>
      </c>
      <c r="P28" s="67">
        <v>6.490587008687915</v>
      </c>
    </row>
    <row r="29" spans="1:16" ht="15">
      <c r="A29" s="87" t="s">
        <v>13</v>
      </c>
      <c r="B29" s="88">
        <v>399.2</v>
      </c>
      <c r="C29" s="88"/>
      <c r="D29" s="89">
        <v>1.0911897904871868</v>
      </c>
      <c r="E29" s="66"/>
      <c r="F29" s="84">
        <v>414.73</v>
      </c>
      <c r="G29" s="85">
        <v>1.0428364306042182</v>
      </c>
      <c r="H29" s="85"/>
      <c r="I29" s="84">
        <v>413.4</v>
      </c>
      <c r="J29" s="86">
        <v>-0.3206905697682928</v>
      </c>
      <c r="M29" s="65">
        <f t="shared" si="0"/>
        <v>4.636715640529814</v>
      </c>
      <c r="N29" s="67">
        <f t="shared" si="1"/>
        <v>-4.957406210298107</v>
      </c>
      <c r="P29" s="67">
        <v>-4.738188286376816</v>
      </c>
    </row>
    <row r="30" spans="1:16" ht="15">
      <c r="A30" s="79" t="s">
        <v>14</v>
      </c>
      <c r="B30" s="82">
        <v>6350.6</v>
      </c>
      <c r="C30" s="82"/>
      <c r="D30" s="83">
        <v>0.8139997915075646</v>
      </c>
      <c r="E30" s="66"/>
      <c r="F30" s="84">
        <v>6426.08</v>
      </c>
      <c r="G30" s="85">
        <v>0.8205135224524934</v>
      </c>
      <c r="H30" s="85"/>
      <c r="I30" s="84">
        <v>6570.25</v>
      </c>
      <c r="J30" s="86">
        <v>2.243513930732267</v>
      </c>
      <c r="M30" s="65">
        <f t="shared" si="0"/>
        <v>-0.7938602797744789</v>
      </c>
      <c r="N30" s="74">
        <f t="shared" si="1"/>
        <v>3.037374210506746</v>
      </c>
      <c r="P30" s="67">
        <v>3.06165203884794</v>
      </c>
    </row>
    <row r="31" spans="1:16" ht="15">
      <c r="A31" s="87" t="s">
        <v>15</v>
      </c>
      <c r="B31" s="88">
        <v>352.83</v>
      </c>
      <c r="C31" s="88"/>
      <c r="D31" s="89">
        <v>0.26263069567248504</v>
      </c>
      <c r="E31" s="66"/>
      <c r="F31" s="84">
        <v>309.28</v>
      </c>
      <c r="G31" s="85">
        <v>0.2777171912670299</v>
      </c>
      <c r="H31" s="85"/>
      <c r="I31" s="84">
        <v>297.34</v>
      </c>
      <c r="J31" s="86">
        <v>-3.860579410243145</v>
      </c>
      <c r="M31" s="65">
        <f t="shared" si="0"/>
        <v>-5.432323265879104</v>
      </c>
      <c r="N31" s="67">
        <f t="shared" si="1"/>
        <v>1.5717438556359586</v>
      </c>
      <c r="P31" s="67">
        <v>1.661283621285626</v>
      </c>
    </row>
    <row r="32" spans="1:16" ht="15">
      <c r="A32" s="79" t="s">
        <v>16</v>
      </c>
      <c r="B32" s="82">
        <v>4582.23</v>
      </c>
      <c r="C32" s="82"/>
      <c r="D32" s="83">
        <v>1.1016360421449118</v>
      </c>
      <c r="E32" s="66"/>
      <c r="F32" s="84">
        <v>4085.84</v>
      </c>
      <c r="G32" s="85">
        <v>1.059732779186718</v>
      </c>
      <c r="H32" s="85"/>
      <c r="I32" s="84">
        <v>4233.45</v>
      </c>
      <c r="J32" s="86">
        <v>3.6127210071857845</v>
      </c>
      <c r="M32" s="65">
        <f t="shared" si="0"/>
        <v>3.9541348329672488</v>
      </c>
      <c r="N32" s="67">
        <f t="shared" si="1"/>
        <v>-0.3414138257814643</v>
      </c>
      <c r="P32" s="67">
        <v>-0.32837181218288825</v>
      </c>
    </row>
    <row r="33" spans="1:16" ht="15">
      <c r="A33" s="79" t="s">
        <v>17</v>
      </c>
      <c r="B33" s="82">
        <v>648.1</v>
      </c>
      <c r="C33" s="82"/>
      <c r="D33" s="83">
        <v>0.29238945571709585</v>
      </c>
      <c r="E33" s="66"/>
      <c r="F33" s="84">
        <v>512.71</v>
      </c>
      <c r="G33" s="85">
        <v>0.23421140110823185</v>
      </c>
      <c r="H33" s="85"/>
      <c r="I33" s="84">
        <v>673.96</v>
      </c>
      <c r="J33" s="86">
        <v>31.45052758869536</v>
      </c>
      <c r="M33" s="65">
        <f t="shared" si="0"/>
        <v>24.839975480945622</v>
      </c>
      <c r="N33" s="67">
        <f t="shared" si="1"/>
        <v>6.6105521077497365</v>
      </c>
      <c r="P33" s="67">
        <v>5.295783313135441</v>
      </c>
    </row>
    <row r="34" spans="1:16" ht="15">
      <c r="A34" s="79" t="s">
        <v>18</v>
      </c>
      <c r="B34" s="82">
        <v>5916.59</v>
      </c>
      <c r="C34" s="82"/>
      <c r="D34" s="83">
        <v>0.42603881087201095</v>
      </c>
      <c r="E34" s="66"/>
      <c r="F34" s="84">
        <v>6584.11</v>
      </c>
      <c r="G34" s="85">
        <v>0.459238573822166</v>
      </c>
      <c r="H34" s="85"/>
      <c r="I34" s="84">
        <v>6197.45</v>
      </c>
      <c r="J34" s="86">
        <v>-5.872623634781313</v>
      </c>
      <c r="M34" s="65">
        <f t="shared" si="0"/>
        <v>-7.229306256623643</v>
      </c>
      <c r="N34" s="67">
        <f t="shared" si="1"/>
        <v>1.3566826218423298</v>
      </c>
      <c r="P34" s="67">
        <v>1.4623553803667515</v>
      </c>
    </row>
    <row r="35" spans="1:16" ht="15">
      <c r="A35" s="79" t="s">
        <v>19</v>
      </c>
      <c r="B35" s="82">
        <v>4526.62</v>
      </c>
      <c r="C35" s="82"/>
      <c r="D35" s="83">
        <v>0.9697599521587776</v>
      </c>
      <c r="E35" s="66"/>
      <c r="F35" s="84">
        <v>4548.23</v>
      </c>
      <c r="G35" s="85">
        <v>1.121410045111788</v>
      </c>
      <c r="H35" s="85"/>
      <c r="I35" s="84">
        <v>4225.26</v>
      </c>
      <c r="J35" s="86">
        <v>-7.101004126880113</v>
      </c>
      <c r="M35" s="65">
        <f>((D35-G35)/G35)*100</f>
        <v>-13.523161631559416</v>
      </c>
      <c r="N35" s="67">
        <f>J35-M35</f>
        <v>6.422157504679303</v>
      </c>
      <c r="P35" s="67">
        <v>7.426376977146509</v>
      </c>
    </row>
    <row r="36" spans="1:16" ht="15">
      <c r="A36" s="79" t="s">
        <v>20</v>
      </c>
      <c r="B36" s="88">
        <v>2295.22</v>
      </c>
      <c r="C36" s="88"/>
      <c r="D36" s="89">
        <v>0.4069974292286011</v>
      </c>
      <c r="E36" s="66"/>
      <c r="F36" s="84">
        <v>2310.07</v>
      </c>
      <c r="G36" s="85">
        <v>0.4491311054072541</v>
      </c>
      <c r="H36" s="85"/>
      <c r="I36" s="84">
        <v>2205.34</v>
      </c>
      <c r="J36" s="86">
        <v>-4.533628851073777</v>
      </c>
      <c r="M36" s="65">
        <f t="shared" si="0"/>
        <v>-9.381153002183597</v>
      </c>
      <c r="N36" s="67">
        <f t="shared" si="1"/>
        <v>4.84752415110982</v>
      </c>
      <c r="P36" s="67">
        <v>5.3493043403298</v>
      </c>
    </row>
    <row r="37" spans="1:16" ht="15">
      <c r="A37" s="87" t="s">
        <v>21</v>
      </c>
      <c r="B37" s="88">
        <v>13763.07</v>
      </c>
      <c r="C37" s="88"/>
      <c r="D37" s="89">
        <v>0.5631624172937407</v>
      </c>
      <c r="E37" s="66"/>
      <c r="F37" s="84">
        <v>11282.61</v>
      </c>
      <c r="G37" s="85">
        <v>0.5075500100130218</v>
      </c>
      <c r="H37" s="85"/>
      <c r="I37" s="84">
        <v>13474.88</v>
      </c>
      <c r="J37" s="86">
        <v>19.430521838475304</v>
      </c>
      <c r="M37" s="65">
        <f t="shared" si="0"/>
        <v>10.957030082472489</v>
      </c>
      <c r="N37" s="67">
        <f t="shared" si="1"/>
        <v>8.473491756002815</v>
      </c>
      <c r="P37" s="67">
        <v>7.636757145272897</v>
      </c>
    </row>
    <row r="38" spans="1:16" ht="15">
      <c r="A38" s="87" t="s">
        <v>22</v>
      </c>
      <c r="B38" s="88">
        <v>30154.29</v>
      </c>
      <c r="C38" s="88"/>
      <c r="D38" s="89">
        <v>0.20568531554391425</v>
      </c>
      <c r="E38" s="66"/>
      <c r="F38" s="84">
        <v>28831.34</v>
      </c>
      <c r="G38" s="85">
        <v>0.205776461351795</v>
      </c>
      <c r="H38" s="85"/>
      <c r="I38" s="84">
        <v>29851.88</v>
      </c>
      <c r="J38" s="86">
        <v>3.5396897958957196</v>
      </c>
      <c r="M38" s="65">
        <f>((D38-G38)/G38)*100</f>
        <v>-0.04429360252479342</v>
      </c>
      <c r="N38" s="67">
        <f>J38-M38</f>
        <v>3.583983398420513</v>
      </c>
      <c r="P38" s="67">
        <v>3.585565484262366</v>
      </c>
    </row>
    <row r="39" spans="1:14" ht="15">
      <c r="A39" s="79"/>
      <c r="B39" s="82"/>
      <c r="C39" s="82"/>
      <c r="D39" s="83"/>
      <c r="E39" s="66"/>
      <c r="F39" s="84"/>
      <c r="G39" s="66"/>
      <c r="H39" s="66"/>
      <c r="I39" s="84"/>
      <c r="J39" s="86"/>
      <c r="N39" s="67"/>
    </row>
    <row r="40" spans="1:14" ht="15">
      <c r="A40" s="87" t="s">
        <v>46</v>
      </c>
      <c r="B40" s="88">
        <f>SUM(B16:B38)</f>
        <v>128728.34</v>
      </c>
      <c r="C40" s="90"/>
      <c r="D40" s="91">
        <v>0.3193568202779458</v>
      </c>
      <c r="E40" s="66"/>
      <c r="F40" s="84">
        <f>SUM(F16:F38)</f>
        <v>119780.95000000001</v>
      </c>
      <c r="G40" s="85">
        <v>0.310915530094733</v>
      </c>
      <c r="H40" s="85"/>
      <c r="I40" s="84">
        <v>127518.17000000001</v>
      </c>
      <c r="J40" s="92">
        <v>6.459474565863771</v>
      </c>
      <c r="M40" s="65">
        <f t="shared" si="0"/>
        <v>2.714978624786238</v>
      </c>
      <c r="N40" s="67">
        <f>J40-M40</f>
        <v>3.744495941077533</v>
      </c>
    </row>
    <row r="41" spans="1:10" ht="15">
      <c r="A41" s="79"/>
      <c r="B41" s="82"/>
      <c r="C41" s="82"/>
      <c r="D41" s="83"/>
      <c r="E41" s="66"/>
      <c r="F41" s="66"/>
      <c r="G41" s="66"/>
      <c r="H41" s="66"/>
      <c r="I41" s="84"/>
      <c r="J41" s="78"/>
    </row>
    <row r="42" spans="1:10" ht="15">
      <c r="A42" s="79" t="s">
        <v>47</v>
      </c>
      <c r="B42" s="82"/>
      <c r="C42" s="82"/>
      <c r="D42" s="83">
        <f>SUM(D16:D38)/23</f>
        <v>0.4888941463664774</v>
      </c>
      <c r="E42" s="66"/>
      <c r="F42" s="66"/>
      <c r="G42" s="85">
        <f>SUM(G16:G38)/23</f>
        <v>0.48023750881858757</v>
      </c>
      <c r="H42" s="85"/>
      <c r="I42" s="84"/>
      <c r="J42" s="78"/>
    </row>
    <row r="43" spans="1:10" ht="15">
      <c r="A43" s="79"/>
      <c r="B43" s="68"/>
      <c r="C43" s="68"/>
      <c r="D43" s="85"/>
      <c r="E43" s="85"/>
      <c r="F43" s="85"/>
      <c r="G43" s="85"/>
      <c r="H43" s="66"/>
      <c r="I43" s="69"/>
      <c r="J43" s="78"/>
    </row>
    <row r="44" spans="1:10" ht="15">
      <c r="A44" s="93" t="s">
        <v>48</v>
      </c>
      <c r="B44" s="82"/>
      <c r="C44" s="82"/>
      <c r="D44" s="70"/>
      <c r="E44" s="71"/>
      <c r="F44" s="71"/>
      <c r="G44" s="71"/>
      <c r="H44" s="71"/>
      <c r="I44" s="84"/>
      <c r="J44" s="94"/>
    </row>
    <row r="45" spans="1:10" ht="15">
      <c r="A45" s="79" t="s">
        <v>49</v>
      </c>
      <c r="B45" s="84">
        <v>12985.87</v>
      </c>
      <c r="C45" s="84"/>
      <c r="D45" s="95"/>
      <c r="E45" s="66"/>
      <c r="F45" s="84">
        <v>13443.66</v>
      </c>
      <c r="G45" s="66"/>
      <c r="H45" s="66"/>
      <c r="I45" s="84">
        <v>13546.35</v>
      </c>
      <c r="J45" s="92">
        <v>0.7638544860551406</v>
      </c>
    </row>
    <row r="46" spans="1:10" ht="15">
      <c r="A46" s="79" t="s">
        <v>50</v>
      </c>
      <c r="B46" s="84">
        <v>70150.06</v>
      </c>
      <c r="C46" s="96"/>
      <c r="D46" s="95">
        <v>0.4619842057277776</v>
      </c>
      <c r="E46" s="66"/>
      <c r="F46" s="84">
        <v>67209.77</v>
      </c>
      <c r="G46" s="85">
        <v>0.44268374897568274</v>
      </c>
      <c r="H46" s="85"/>
      <c r="I46" s="84">
        <v>71725.6</v>
      </c>
      <c r="J46" s="92">
        <v>6.71900826323316</v>
      </c>
    </row>
    <row r="47" spans="1:10" ht="15">
      <c r="A47" s="79" t="s">
        <v>51</v>
      </c>
      <c r="B47" s="84">
        <v>88843.95999999999</v>
      </c>
      <c r="C47" s="84"/>
      <c r="D47" s="95">
        <v>0.27562649077339535</v>
      </c>
      <c r="E47" s="66"/>
      <c r="F47" s="84">
        <v>81547.76</v>
      </c>
      <c r="G47" s="95">
        <v>0.26357405148231966</v>
      </c>
      <c r="H47" s="95"/>
      <c r="I47" s="84">
        <v>88452.83</v>
      </c>
      <c r="J47" s="92">
        <v>8.46751645906645</v>
      </c>
    </row>
    <row r="48" spans="1:10" ht="15">
      <c r="A48" s="79" t="s">
        <v>52</v>
      </c>
      <c r="B48" s="84">
        <v>39884.380000000005</v>
      </c>
      <c r="C48" s="84"/>
      <c r="D48" s="95">
        <v>0.4939142961525364</v>
      </c>
      <c r="E48" s="66"/>
      <c r="F48" s="84">
        <v>38233.19000000002</v>
      </c>
      <c r="G48" s="95">
        <v>0.5039955743521327</v>
      </c>
      <c r="H48" s="95"/>
      <c r="I48" s="84">
        <v>39065.34000000001</v>
      </c>
      <c r="J48" s="92">
        <v>2.1765120828264495</v>
      </c>
    </row>
    <row r="49" spans="1:10" ht="15">
      <c r="A49" s="97" t="s">
        <v>53</v>
      </c>
      <c r="B49" s="84"/>
      <c r="C49" s="84"/>
      <c r="D49" s="95"/>
      <c r="E49" s="66"/>
      <c r="F49" s="84"/>
      <c r="G49" s="95"/>
      <c r="H49" s="95"/>
      <c r="I49" s="84"/>
      <c r="J49" s="92"/>
    </row>
    <row r="50" spans="1:14" ht="15">
      <c r="A50" s="79" t="s">
        <v>62</v>
      </c>
      <c r="B50" s="84">
        <v>223.61</v>
      </c>
      <c r="C50" s="82"/>
      <c r="D50" s="85">
        <v>0.12369866361630702</v>
      </c>
      <c r="E50" s="66"/>
      <c r="F50" s="84">
        <v>214.72</v>
      </c>
      <c r="G50" s="85">
        <v>0.1195348783869561</v>
      </c>
      <c r="H50" s="85"/>
      <c r="I50" s="84">
        <v>224.57</v>
      </c>
      <c r="J50" s="86">
        <v>4.5873695976154965</v>
      </c>
      <c r="N50" s="67"/>
    </row>
    <row r="51" spans="1:14" ht="15">
      <c r="A51" s="79" t="s">
        <v>63</v>
      </c>
      <c r="B51" s="84">
        <v>18.29</v>
      </c>
      <c r="C51" s="82"/>
      <c r="D51" s="85">
        <v>0.0997465706321882</v>
      </c>
      <c r="E51" s="66"/>
      <c r="F51" s="84">
        <v>18.44</v>
      </c>
      <c r="G51" s="85">
        <v>0.0994362225020289</v>
      </c>
      <c r="H51" s="85"/>
      <c r="I51" s="84">
        <v>19.31</v>
      </c>
      <c r="J51" s="86">
        <v>4.718004338394779</v>
      </c>
      <c r="N51" s="67"/>
    </row>
    <row r="52" spans="1:14" ht="15">
      <c r="A52" s="79" t="s">
        <v>64</v>
      </c>
      <c r="B52" s="84">
        <v>112.62</v>
      </c>
      <c r="C52" s="82"/>
      <c r="D52" s="85">
        <v>0.0906914875626554</v>
      </c>
      <c r="E52" s="66"/>
      <c r="F52" s="84">
        <v>116.92</v>
      </c>
      <c r="G52" s="85">
        <v>0.0952281043775607</v>
      </c>
      <c r="H52" s="85"/>
      <c r="I52" s="84">
        <v>114.35</v>
      </c>
      <c r="J52" s="86">
        <v>-2.1980841601094827</v>
      </c>
      <c r="N52" s="67"/>
    </row>
    <row r="53" spans="1:14" ht="15">
      <c r="A53" s="79" t="s">
        <v>65</v>
      </c>
      <c r="B53" s="84">
        <v>28.62</v>
      </c>
      <c r="C53" s="82"/>
      <c r="D53" s="85">
        <v>0.27652815137742326</v>
      </c>
      <c r="E53" s="66"/>
      <c r="F53" s="84">
        <v>34.56</v>
      </c>
      <c r="G53" s="85">
        <v>0.34977597536994176</v>
      </c>
      <c r="H53" s="85"/>
      <c r="I53" s="84">
        <v>26.76</v>
      </c>
      <c r="J53" s="86">
        <v>-22.569444444444446</v>
      </c>
      <c r="N53" s="67"/>
    </row>
    <row r="54" spans="1:14" ht="15">
      <c r="A54" s="79" t="s">
        <v>66</v>
      </c>
      <c r="B54" s="84">
        <v>140.55</v>
      </c>
      <c r="C54" s="82"/>
      <c r="D54" s="85">
        <v>0.06680917389066113</v>
      </c>
      <c r="E54" s="66"/>
      <c r="F54" s="84">
        <v>123.9</v>
      </c>
      <c r="G54" s="85">
        <v>0.06493788630901284</v>
      </c>
      <c r="H54" s="85"/>
      <c r="I54" s="84">
        <v>139.23</v>
      </c>
      <c r="J54" s="86">
        <v>12.37288135593219</v>
      </c>
      <c r="N54" s="67"/>
    </row>
    <row r="55" spans="1:14" ht="15">
      <c r="A55" s="79" t="s">
        <v>67</v>
      </c>
      <c r="B55" s="84">
        <v>377.89</v>
      </c>
      <c r="C55" s="82"/>
      <c r="D55" s="85">
        <v>0.0835365431756531</v>
      </c>
      <c r="E55" s="66"/>
      <c r="F55" s="84">
        <v>374.67</v>
      </c>
      <c r="G55" s="85">
        <v>0.0894034942169896</v>
      </c>
      <c r="H55" s="85"/>
      <c r="I55" s="84">
        <v>359.24</v>
      </c>
      <c r="J55" s="86">
        <v>-4.118290762537701</v>
      </c>
      <c r="N55" s="67"/>
    </row>
    <row r="56" spans="1:14" ht="15">
      <c r="A56" s="79" t="s">
        <v>68</v>
      </c>
      <c r="B56" s="84">
        <v>73.71</v>
      </c>
      <c r="C56" s="82"/>
      <c r="D56" s="85">
        <v>0.08543214455429478</v>
      </c>
      <c r="E56" s="66"/>
      <c r="F56" s="84">
        <v>75.39</v>
      </c>
      <c r="G56" s="85">
        <v>0.08651595134266697</v>
      </c>
      <c r="H56" s="85"/>
      <c r="I56" s="84">
        <v>77.42</v>
      </c>
      <c r="J56" s="86">
        <v>2.6926648096564545</v>
      </c>
      <c r="N56" s="67"/>
    </row>
    <row r="57" spans="1:14" ht="15">
      <c r="A57" s="79" t="s">
        <v>69</v>
      </c>
      <c r="B57" s="84">
        <v>63.09</v>
      </c>
      <c r="C57" s="82"/>
      <c r="D57" s="85">
        <v>0.13413757765691905</v>
      </c>
      <c r="E57" s="66"/>
      <c r="F57" s="84">
        <v>71.27</v>
      </c>
      <c r="G57" s="85">
        <v>0.1488587875872616</v>
      </c>
      <c r="H57" s="85"/>
      <c r="I57" s="84">
        <v>66.02</v>
      </c>
      <c r="J57" s="86">
        <v>-7.366353304335625</v>
      </c>
      <c r="N57" s="67"/>
    </row>
    <row r="58" spans="1:14" ht="15.75" thickBot="1">
      <c r="A58" s="79" t="s">
        <v>70</v>
      </c>
      <c r="B58" s="84">
        <v>966.82</v>
      </c>
      <c r="C58" s="82"/>
      <c r="D58" s="85">
        <v>0.13114305273333743</v>
      </c>
      <c r="E58" s="66"/>
      <c r="F58" s="84">
        <v>707.17</v>
      </c>
      <c r="G58" s="85">
        <v>0.11450087514632996</v>
      </c>
      <c r="H58" s="85"/>
      <c r="I58" s="84">
        <v>875.36</v>
      </c>
      <c r="J58" s="86">
        <v>23.78353154121358</v>
      </c>
      <c r="N58" s="67"/>
    </row>
    <row r="59" spans="1:14" ht="15.75" thickTop="1">
      <c r="A59" s="98"/>
      <c r="B59" s="72"/>
      <c r="C59" s="72"/>
      <c r="D59" s="72"/>
      <c r="E59" s="72"/>
      <c r="F59" s="72"/>
      <c r="G59" s="72"/>
      <c r="H59" s="72"/>
      <c r="I59" s="72"/>
      <c r="J59" s="99"/>
      <c r="N59" s="67"/>
    </row>
    <row r="60" spans="1:14" ht="15">
      <c r="A60" s="79" t="s">
        <v>54</v>
      </c>
      <c r="B60" s="66"/>
      <c r="C60" s="66"/>
      <c r="D60" s="66"/>
      <c r="E60" s="66"/>
      <c r="F60" s="66"/>
      <c r="G60" s="66"/>
      <c r="H60" s="66"/>
      <c r="I60" s="66"/>
      <c r="J60" s="78"/>
      <c r="N60" s="67"/>
    </row>
    <row r="61" spans="1:14" ht="15">
      <c r="A61" s="79" t="s">
        <v>55</v>
      </c>
      <c r="B61" s="66"/>
      <c r="C61" s="66"/>
      <c r="D61" s="66"/>
      <c r="E61" s="66"/>
      <c r="F61" s="66"/>
      <c r="G61" s="66"/>
      <c r="H61" s="66"/>
      <c r="I61" s="66"/>
      <c r="J61" s="78"/>
      <c r="N61" s="67"/>
    </row>
    <row r="62" spans="1:10" ht="15">
      <c r="A62" s="79" t="s">
        <v>56</v>
      </c>
      <c r="B62" s="66"/>
      <c r="C62" s="66"/>
      <c r="D62" s="66"/>
      <c r="E62" s="66"/>
      <c r="F62" s="66"/>
      <c r="G62" s="66"/>
      <c r="H62" s="66"/>
      <c r="I62" s="66"/>
      <c r="J62" s="78"/>
    </row>
    <row r="63" spans="1:10" ht="15">
      <c r="A63" s="79"/>
      <c r="B63" s="66"/>
      <c r="C63" s="66"/>
      <c r="D63" s="66"/>
      <c r="E63" s="66"/>
      <c r="F63" s="66"/>
      <c r="G63" s="66"/>
      <c r="H63" s="66"/>
      <c r="I63" s="66"/>
      <c r="J63" s="78"/>
    </row>
    <row r="64" spans="1:10" ht="15">
      <c r="A64" s="100" t="s">
        <v>61</v>
      </c>
      <c r="B64" s="101"/>
      <c r="C64" s="101"/>
      <c r="D64" s="101"/>
      <c r="E64" s="101"/>
      <c r="F64" s="101"/>
      <c r="G64" s="101"/>
      <c r="H64" s="101"/>
      <c r="I64" s="101"/>
      <c r="J64" s="102"/>
    </row>
  </sheetData>
  <sheetProtection/>
  <mergeCells count="5">
    <mergeCell ref="A7:J7"/>
    <mergeCell ref="A8:J8"/>
    <mergeCell ref="B11:D11"/>
    <mergeCell ref="F11:G11"/>
    <mergeCell ref="I14:J14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