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3551" yWindow="1710" windowWidth="19035" windowHeight="11955" activeTab="0"/>
  </bookViews>
  <sheets>
    <sheet name="Table 2" sheetId="1" r:id="rId1"/>
    <sheet name="Calculations" sheetId="2" r:id="rId2"/>
    <sheet name="Dot.Stat Data" sheetId="3" r:id="rId3"/>
  </sheets>
  <definedNames/>
  <calcPr fullCalcOnLoad="1"/>
</workbook>
</file>

<file path=xl/sharedStrings.xml><?xml version="1.0" encoding="utf-8"?>
<sst xmlns="http://schemas.openxmlformats.org/spreadsheetml/2006/main" count="411" uniqueCount="178">
  <si>
    <t>Chapter 9</t>
  </si>
  <si>
    <t>Table 2: Accounts of general government in billions of euros, France</t>
  </si>
  <si>
    <t>Billions of euros, current prices</t>
  </si>
  <si>
    <t>Code</t>
  </si>
  <si>
    <t>Time</t>
  </si>
  <si>
    <t>1996</t>
  </si>
  <si>
    <t>1997</t>
  </si>
  <si>
    <t>1998</t>
  </si>
  <si>
    <t>1999</t>
  </si>
  <si>
    <t>2000</t>
  </si>
  <si>
    <t>2001</t>
  </si>
  <si>
    <t>2002</t>
  </si>
  <si>
    <t>2003</t>
  </si>
  <si>
    <t>2004</t>
  </si>
  <si>
    <t>2005</t>
  </si>
  <si>
    <t>2006</t>
  </si>
  <si>
    <t>2007</t>
  </si>
  <si>
    <t>2008</t>
  </si>
  <si>
    <t>2009</t>
  </si>
  <si>
    <t>2010</t>
  </si>
  <si>
    <t>2011</t>
  </si>
  <si>
    <t>2012</t>
  </si>
  <si>
    <t>Production Account</t>
  </si>
  <si>
    <t>Total resources</t>
  </si>
  <si>
    <t/>
  </si>
  <si>
    <t>P11_P12</t>
  </si>
  <si>
    <t>Market output and output for own final use</t>
  </si>
  <si>
    <t>P13</t>
  </si>
  <si>
    <t>Non-market output</t>
  </si>
  <si>
    <t>Total uses</t>
  </si>
  <si>
    <t>P2</t>
  </si>
  <si>
    <t>Intermediate consumption</t>
  </si>
  <si>
    <t>B1G</t>
  </si>
  <si>
    <t>Gross domestic product/ Gross value added</t>
  </si>
  <si>
    <t>K1</t>
  </si>
  <si>
    <t>Consumption of fixed capital</t>
  </si>
  <si>
    <t>B1N</t>
  </si>
  <si>
    <t>Net domestic product/ Net value added</t>
  </si>
  <si>
    <t>Generation of income account</t>
  </si>
  <si>
    <t>D1</t>
  </si>
  <si>
    <t>Compensation of employees</t>
  </si>
  <si>
    <t>Miscellaneous</t>
  </si>
  <si>
    <t>B2N</t>
  </si>
  <si>
    <t>Net operating surplus</t>
  </si>
  <si>
    <t>Allocation of primary income account</t>
  </si>
  <si>
    <t>D2</t>
  </si>
  <si>
    <t>Taxes on production and imports, receivable</t>
  </si>
  <si>
    <t>D41</t>
  </si>
  <si>
    <t xml:space="preserve"> Interest</t>
  </si>
  <si>
    <t>B5N</t>
  </si>
  <si>
    <t>Net national income/ Net balance of primary incomes</t>
  </si>
  <si>
    <t>Secondary distribution of income account</t>
  </si>
  <si>
    <t>D5</t>
  </si>
  <si>
    <t>Current taxes on income, wealth etc.</t>
  </si>
  <si>
    <t>D61</t>
  </si>
  <si>
    <t>Social contributions</t>
  </si>
  <si>
    <t>D7</t>
  </si>
  <si>
    <t>Other current transfers</t>
  </si>
  <si>
    <t>Current taxes on income, wealth etc., payable</t>
  </si>
  <si>
    <t>D62</t>
  </si>
  <si>
    <t>Social benefits other than social transfers in kind</t>
  </si>
  <si>
    <t>D631</t>
  </si>
  <si>
    <t>Social transfers in kind (via market producers)</t>
  </si>
  <si>
    <t>B6N</t>
  </si>
  <si>
    <t>Net disposable income</t>
  </si>
  <si>
    <t>Use of income account</t>
  </si>
  <si>
    <t>P3</t>
  </si>
  <si>
    <t>Final consumption expenditure</t>
  </si>
  <si>
    <t>P31</t>
  </si>
  <si>
    <t>--- Individual consumption expenditure</t>
  </si>
  <si>
    <t>P32</t>
  </si>
  <si>
    <t>--- Collective consumption expenditure</t>
  </si>
  <si>
    <t>B8N</t>
  </si>
  <si>
    <t>Net saving</t>
  </si>
  <si>
    <t>Capital account</t>
  </si>
  <si>
    <t>Net capital transfers</t>
  </si>
  <si>
    <t>P5</t>
  </si>
  <si>
    <t>Gross capital formation</t>
  </si>
  <si>
    <t>-- GFCF</t>
  </si>
  <si>
    <t>-- other</t>
  </si>
  <si>
    <t>P5N</t>
  </si>
  <si>
    <t>Net capital formation</t>
  </si>
  <si>
    <t>B9</t>
  </si>
  <si>
    <t>Net lending (+)/Net borrowing (-)</t>
  </si>
  <si>
    <t>Financial account</t>
  </si>
  <si>
    <t xml:space="preserve">Changes in liabilities (flows of transactions)                                           </t>
  </si>
  <si>
    <t>F2</t>
  </si>
  <si>
    <t xml:space="preserve">Currency and deposits                                                      </t>
  </si>
  <si>
    <t>F3</t>
  </si>
  <si>
    <t xml:space="preserve">Securities other than shares                                               </t>
  </si>
  <si>
    <t>F4</t>
  </si>
  <si>
    <t xml:space="preserve">Loans                                                                      </t>
  </si>
  <si>
    <t>F5</t>
  </si>
  <si>
    <t xml:space="preserve">Shares and other equity                                                    </t>
  </si>
  <si>
    <t>F6</t>
  </si>
  <si>
    <t xml:space="preserve">Insurance technical reserves                                               </t>
  </si>
  <si>
    <t>F7</t>
  </si>
  <si>
    <t xml:space="preserve">Other accounts payable                                                     </t>
  </si>
  <si>
    <t xml:space="preserve">Changes in assets (flows of transactions)                                     </t>
  </si>
  <si>
    <t>F1</t>
  </si>
  <si>
    <t xml:space="preserve">Monetary gold and SDRs                                                     </t>
  </si>
  <si>
    <t xml:space="preserve">Other accounts receivable                                                  </t>
  </si>
  <si>
    <t>Balance sheet of general government, 2011</t>
  </si>
  <si>
    <t>Value at beginning of 2011</t>
  </si>
  <si>
    <t>Transactions</t>
  </si>
  <si>
    <t>Revaluation</t>
  </si>
  <si>
    <t>Other volume changes and adjustments</t>
  </si>
  <si>
    <t>Value at end of 2011</t>
  </si>
  <si>
    <t>Non-financial assets</t>
  </si>
  <si>
    <t>Financial assets (consolidated)</t>
  </si>
  <si>
    <t>Financial liabilities (consolidated)</t>
  </si>
  <si>
    <t>Net worth</t>
  </si>
  <si>
    <t>GD29P: Other taxes on production, payable</t>
  </si>
  <si>
    <t>GD39R: Other subsidies on production, receivable</t>
  </si>
  <si>
    <t>GD3P: Subsidies, payable</t>
  </si>
  <si>
    <t>GD4R: Property income, receivable</t>
  </si>
  <si>
    <t>GD9R: Capital transfers, receivable</t>
  </si>
  <si>
    <t>GD9P: Capital transfers, payable</t>
  </si>
  <si>
    <t>Financial accounts</t>
  </si>
  <si>
    <t>Date</t>
  </si>
  <si>
    <t>FRA.A.GP11_P12R.GS13.C</t>
  </si>
  <si>
    <t>FRA.A.GP13R.GS13.C</t>
  </si>
  <si>
    <t>FRA.A.GP2P.GS13.C</t>
  </si>
  <si>
    <t>FRA.A.GB1G.GS13.C</t>
  </si>
  <si>
    <t>FRA.A.GK1P.GS13.C</t>
  </si>
  <si>
    <t>FRA.A.GB1N.GS13.C</t>
  </si>
  <si>
    <t>FRA.A.GD1P.GS13.C</t>
  </si>
  <si>
    <t>FRA.A.GD29P.GS13.C</t>
  </si>
  <si>
    <t>FRA.A.GD39R.GS13.C</t>
  </si>
  <si>
    <t>FRA.A.GB2N.GS13.C</t>
  </si>
  <si>
    <t>FRA.A.GD2R.GS13.C</t>
  </si>
  <si>
    <t>FRA.A.GD3P.GS13.C</t>
  </si>
  <si>
    <t>FRA.A.GD4R.GS13.C</t>
  </si>
  <si>
    <t>FRA.A.GD41P.GS13.C</t>
  </si>
  <si>
    <t>FRA.A.GB5N.GS13.C</t>
  </si>
  <si>
    <t>FRA.A.GD5R.GS13.C</t>
  </si>
  <si>
    <t>FRA.A.GD61R.GS13.C</t>
  </si>
  <si>
    <t>FRA.A.GD7R.GS13.C</t>
  </si>
  <si>
    <t>FRA.A.GD5P.GS13.C</t>
  </si>
  <si>
    <t>FRA.A.GD62P.GS13.C</t>
  </si>
  <si>
    <t>FRA.A.GD631XXP.GS13.C</t>
  </si>
  <si>
    <t>FRA.A.GD7P.GS13.C</t>
  </si>
  <si>
    <t>FRA.A.GB6N.GS13.C</t>
  </si>
  <si>
    <t>FRA.A.GP3P.GS13.C</t>
  </si>
  <si>
    <t>FRA.A.GP31P.GS13.C</t>
  </si>
  <si>
    <t>FRA.A.GP32P.GS13.C</t>
  </si>
  <si>
    <t>FRA.A.GB8N.GS13.C</t>
  </si>
  <si>
    <t>FRA.A.GK1R.GS13.C</t>
  </si>
  <si>
    <t>FRA.A.GD9R.GS13.C</t>
  </si>
  <si>
    <t>FRA.A.GD9P.GS13.C</t>
  </si>
  <si>
    <t>FRA.A.GP5_K2P.GS13.C</t>
  </si>
  <si>
    <t>FRA.A.GP5P.GS13.C</t>
  </si>
  <si>
    <t>FRA.A.GP51P.GS13.C</t>
  </si>
  <si>
    <t>FRA.A.GP52_P53P.GS13.C</t>
  </si>
  <si>
    <t>FRA.A.GB9.GS13.C</t>
  </si>
  <si>
    <t>FRA.A.FAS.S13.C</t>
  </si>
  <si>
    <t>FRA.A.F1AS.S13.C</t>
  </si>
  <si>
    <t>FRA.A.F2AS.S13.C</t>
  </si>
  <si>
    <t>FRA.A.F3AS.S13.C</t>
  </si>
  <si>
    <t>FRA.A.F4AS.S13.C</t>
  </si>
  <si>
    <t>FRA.A.F5AS.S13.C</t>
  </si>
  <si>
    <t>FRA.A.F6AS.S13.C</t>
  </si>
  <si>
    <t>FRA.A.F7AS.S13.C</t>
  </si>
  <si>
    <t>FRA.A.FLI.S13.C</t>
  </si>
  <si>
    <t>FRA.A.F2LI.S13.C</t>
  </si>
  <si>
    <t>FRA.A.F3LI.S13.C</t>
  </si>
  <si>
    <t>FRA.A.F4LI.S13.C</t>
  </si>
  <si>
    <t>FRA.A.F5LI.S13.C</t>
  </si>
  <si>
    <t>FRA.A.F6LI.S13.C</t>
  </si>
  <si>
    <t>FRA.A.F7LI.S13.C</t>
  </si>
  <si>
    <t>SNA_TABLE12_EMBARGO_UNA,LOCATION=FRA,FREQUENCY=A,DATE 1993 TO 2012,ACROSS,TRANSACT=GP11_P12R GP13R GP2P GB1G GK1P GB1N GD1P GD29P GD39R GB2N GD2R GD3P GD4R GD41P GB5N GD5R GD61R GD7R GD5P GD62P GD631XXP GD7P GB6N GP3P GP31P GP32P GB8N GK1R GD9R GD9P GP5_K2P GP5P GP51P GP52_P53P GB9,SECTOR=GS13,MEASURE=C</t>
  </si>
  <si>
    <t xml:space="preserve">OECD (2013): OECD National Accounts Statistics (database): General government accounts; financial accounts </t>
  </si>
  <si>
    <t>Insee Databases (2013): Statistical indices and series: Macroeconomic Database: National Accounts</t>
  </si>
  <si>
    <t>Table 9.2: Accounts of general government in billions of euros, France</t>
  </si>
  <si>
    <t>Understanding National Accounts: Second Edition - © OECD 2014</t>
  </si>
  <si>
    <t>Table 9.2 Non-financial accounts of general government</t>
  </si>
  <si>
    <t>Version 1 - Last updated: 09-Sep-2014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</si>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</sst>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0.0,"/>
    <numFmt numFmtId="165" formatCode="#\ ###\ ##0.0,\ "/>
    <numFmt numFmtId="166" formatCode="0.0"/>
    <numFmt numFmtId="167" formatCode="yyyy"/>
  </numFmts>
  <fonts count="51">
    <font>
      <sz val="10"/>
      <color theme="1"/>
      <name val="Arial"/>
      <family val="2"/>
    </font>
    <font>
      <sz val="10"/>
      <color indexed="8"/>
      <name val="Arial"/>
      <family val="2"/>
    </font>
    <font>
      <b/>
      <sz val="8"/>
      <color indexed="8"/>
      <name val="Arial"/>
      <family val="2"/>
    </font>
    <font>
      <sz val="8"/>
      <color indexed="8"/>
      <name val="Arial"/>
      <family val="2"/>
    </font>
    <font>
      <i/>
      <sz val="8"/>
      <color indexed="8"/>
      <name val="Arial"/>
      <family val="2"/>
    </font>
    <font>
      <b/>
      <sz val="8"/>
      <color indexed="56"/>
      <name val="Verdana"/>
      <family val="2"/>
    </font>
    <font>
      <sz val="8"/>
      <color indexed="56"/>
      <name val="Verdana"/>
      <family val="2"/>
    </font>
    <font>
      <b/>
      <sz val="8"/>
      <color indexed="60"/>
      <name val="Verdana"/>
      <family val="2"/>
    </font>
    <font>
      <sz val="7"/>
      <color indexed="8"/>
      <name val="Verdana"/>
      <family val="2"/>
    </font>
    <font>
      <b/>
      <sz val="8"/>
      <name val="Arial"/>
      <family val="2"/>
    </font>
    <font>
      <sz val="8"/>
      <name val="Arial"/>
      <family val="2"/>
    </font>
    <font>
      <i/>
      <sz val="8"/>
      <name val="Arial"/>
      <family val="2"/>
    </font>
    <font>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Arial"/>
      <family val="2"/>
    </font>
    <font>
      <sz val="8"/>
      <color theme="1"/>
      <name val="Arial"/>
      <family val="2"/>
    </font>
    <font>
      <i/>
      <sz val="8"/>
      <color theme="1"/>
      <name val="Arial"/>
      <family val="2"/>
    </font>
    <font>
      <sz val="7"/>
      <color theme="1"/>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1">
    <xf numFmtId="0" fontId="0" fillId="0" borderId="0" xfId="0" applyAlignment="1">
      <alignment/>
    </xf>
    <xf numFmtId="164" fontId="47" fillId="0" borderId="0" xfId="0" applyNumberFormat="1" applyFont="1" applyAlignment="1">
      <alignment/>
    </xf>
    <xf numFmtId="49" fontId="48" fillId="0" borderId="0" xfId="0" applyNumberFormat="1" applyFont="1" applyAlignment="1">
      <alignment/>
    </xf>
    <xf numFmtId="164" fontId="48" fillId="0" borderId="0" xfId="0" applyNumberFormat="1" applyFont="1" applyAlignment="1">
      <alignment/>
    </xf>
    <xf numFmtId="164" fontId="49" fillId="0" borderId="0" xfId="0" applyNumberFormat="1" applyFont="1" applyAlignment="1">
      <alignment/>
    </xf>
    <xf numFmtId="49" fontId="48" fillId="0" borderId="0" xfId="0" applyNumberFormat="1" applyFont="1" applyAlignment="1">
      <alignment horizontal="right"/>
    </xf>
    <xf numFmtId="49" fontId="47" fillId="0" borderId="0" xfId="0" applyNumberFormat="1" applyFont="1" applyAlignment="1">
      <alignment/>
    </xf>
    <xf numFmtId="49" fontId="49" fillId="0" borderId="0" xfId="0" applyNumberFormat="1" applyFont="1" applyAlignment="1">
      <alignment/>
    </xf>
    <xf numFmtId="49" fontId="48" fillId="0" borderId="0" xfId="0" applyNumberFormat="1" applyFont="1" applyAlignment="1">
      <alignment horizontal="left" indent="1"/>
    </xf>
    <xf numFmtId="0" fontId="48" fillId="0" borderId="0" xfId="0" applyFont="1" applyAlignment="1">
      <alignment/>
    </xf>
    <xf numFmtId="0" fontId="49" fillId="0" borderId="0" xfId="0" applyFont="1" applyAlignment="1">
      <alignment/>
    </xf>
    <xf numFmtId="165" fontId="48" fillId="0" borderId="0" xfId="0" applyNumberFormat="1" applyFont="1" applyAlignment="1">
      <alignment/>
    </xf>
    <xf numFmtId="0" fontId="47" fillId="0" borderId="0" xfId="0" applyFont="1" applyAlignment="1">
      <alignment/>
    </xf>
    <xf numFmtId="0" fontId="48" fillId="0" borderId="0" xfId="0" applyFont="1" applyAlignment="1">
      <alignment horizontal="center" vertical="top" wrapText="1"/>
    </xf>
    <xf numFmtId="164" fontId="48" fillId="0" borderId="0" xfId="0" applyNumberFormat="1" applyFont="1" applyAlignment="1">
      <alignment/>
    </xf>
    <xf numFmtId="166" fontId="48" fillId="0" borderId="0" xfId="0" applyNumberFormat="1" applyFont="1" applyAlignment="1">
      <alignment/>
    </xf>
    <xf numFmtId="165" fontId="0" fillId="0" borderId="0" xfId="0" applyNumberFormat="1" applyAlignment="1">
      <alignment/>
    </xf>
    <xf numFmtId="0" fontId="0" fillId="0" borderId="0" xfId="0" applyNumberFormat="1" applyAlignment="1">
      <alignment/>
    </xf>
    <xf numFmtId="0" fontId="5" fillId="33" borderId="10" xfId="0" applyFont="1" applyFill="1" applyBorder="1" applyAlignment="1">
      <alignment/>
    </xf>
    <xf numFmtId="167" fontId="6" fillId="33" borderId="10" xfId="0" applyNumberFormat="1" applyFont="1" applyFill="1" applyBorder="1" applyAlignment="1">
      <alignment/>
    </xf>
    <xf numFmtId="0" fontId="7" fillId="34" borderId="10" xfId="0" applyFont="1" applyFill="1" applyBorder="1" applyAlignment="1">
      <alignment/>
    </xf>
    <xf numFmtId="0" fontId="48" fillId="0" borderId="10" xfId="0" applyFont="1" applyFill="1" applyBorder="1" applyAlignment="1">
      <alignment/>
    </xf>
    <xf numFmtId="0" fontId="48" fillId="35" borderId="10" xfId="0" applyFont="1" applyFill="1" applyBorder="1" applyAlignment="1">
      <alignment/>
    </xf>
    <xf numFmtId="0" fontId="50" fillId="0" borderId="0" xfId="0" applyFont="1" applyAlignment="1">
      <alignment/>
    </xf>
    <xf numFmtId="164" fontId="9" fillId="0" borderId="0" xfId="0" applyNumberFormat="1" applyFont="1" applyAlignment="1">
      <alignment/>
    </xf>
    <xf numFmtId="49" fontId="10" fillId="0" borderId="0" xfId="0" applyNumberFormat="1" applyFont="1" applyAlignment="1">
      <alignment/>
    </xf>
    <xf numFmtId="164" fontId="10" fillId="0" borderId="0" xfId="0" applyNumberFormat="1" applyFont="1" applyAlignment="1">
      <alignment/>
    </xf>
    <xf numFmtId="164" fontId="11" fillId="0" borderId="0" xfId="0" applyNumberFormat="1" applyFont="1" applyAlignment="1">
      <alignment/>
    </xf>
    <xf numFmtId="49" fontId="10" fillId="0" borderId="0" xfId="0" applyNumberFormat="1" applyFont="1" applyAlignment="1">
      <alignment horizontal="right"/>
    </xf>
    <xf numFmtId="49" fontId="9" fillId="0" borderId="0" xfId="0" applyNumberFormat="1" applyFont="1" applyAlignment="1">
      <alignment/>
    </xf>
    <xf numFmtId="49" fontId="11" fillId="0" borderId="0" xfId="0" applyNumberFormat="1" applyFont="1" applyAlignment="1">
      <alignment/>
    </xf>
    <xf numFmtId="49" fontId="10" fillId="0" borderId="0" xfId="0" applyNumberFormat="1" applyFont="1" applyAlignment="1">
      <alignment horizontal="left" indent="1"/>
    </xf>
    <xf numFmtId="0" fontId="10" fillId="0" borderId="0" xfId="0" applyFont="1" applyAlignment="1">
      <alignment/>
    </xf>
    <xf numFmtId="0" fontId="9" fillId="0" borderId="0" xfId="0" applyFont="1" applyAlignment="1">
      <alignment/>
    </xf>
    <xf numFmtId="0" fontId="11" fillId="0" borderId="0" xfId="0" applyFont="1" applyAlignment="1">
      <alignment/>
    </xf>
    <xf numFmtId="165" fontId="10" fillId="0" borderId="0" xfId="0" applyNumberFormat="1" applyFont="1" applyAlignment="1">
      <alignment/>
    </xf>
    <xf numFmtId="0" fontId="12" fillId="0" borderId="0" xfId="0" applyFont="1" applyAlignment="1">
      <alignment/>
    </xf>
    <xf numFmtId="0" fontId="48" fillId="0" borderId="0" xfId="0" applyFont="1" applyAlignment="1">
      <alignment vertical="center"/>
    </xf>
    <xf numFmtId="0" fontId="0" fillId="0" borderId="0" xfId="0" applyFont="1" applyAlignment="1">
      <alignment/>
    </xf>
    <xf numFmtId="0" fontId="39" fillId="0" borderId="0" xfId="52" applyAlignment="1">
      <alignment/>
    </xf>
    <xf numFmtId="0" fontId="12" fillId="0" borderId="0" xfId="0"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4637-en"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9789264214637-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9789264214637-en"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105"/>
  <sheetViews>
    <sheetView tabSelected="1" zoomScale="90" zoomScaleNormal="90" zoomScalePageLayoutView="0" workbookViewId="0" topLeftCell="A1">
      <selection activeCell="A3" sqref="A3"/>
    </sheetView>
  </sheetViews>
  <sheetFormatPr defaultColWidth="9.140625" defaultRowHeight="12.75"/>
  <cols>
    <col min="1" max="1" width="6.57421875" style="0" customWidth="1"/>
    <col min="2" max="2" width="38.28125" style="0" customWidth="1"/>
    <col min="7" max="7" width="10.28125" style="0" customWidth="1"/>
  </cols>
  <sheetData>
    <row r="1" s="38" customFormat="1" ht="12.75">
      <c r="A1" s="39" t="s">
        <v>174</v>
      </c>
    </row>
    <row r="2" spans="1:2" s="38" customFormat="1" ht="12.75">
      <c r="A2" s="38">
        <v>9</v>
      </c>
      <c r="B2" s="38" t="s">
        <v>175</v>
      </c>
    </row>
    <row r="3" s="38" customFormat="1" ht="12.75">
      <c r="A3" s="38" t="s">
        <v>176</v>
      </c>
    </row>
    <row r="4" s="38" customFormat="1" ht="12.75">
      <c r="A4" s="38" t="s">
        <v>177</v>
      </c>
    </row>
    <row r="5" s="38" customFormat="1" ht="12.75"/>
    <row r="6" spans="1:2" s="3" customFormat="1" ht="14.25" customHeight="1">
      <c r="A6" s="1" t="s">
        <v>0</v>
      </c>
      <c r="B6" s="2"/>
    </row>
    <row r="7" spans="1:2" s="3" customFormat="1" ht="11.25">
      <c r="A7" s="1" t="s">
        <v>173</v>
      </c>
      <c r="B7" s="2"/>
    </row>
    <row r="8" s="3" customFormat="1" ht="11.25">
      <c r="B8" s="2"/>
    </row>
    <row r="9" spans="1:2" s="3" customFormat="1" ht="12.75" customHeight="1">
      <c r="A9" s="4" t="s">
        <v>2</v>
      </c>
      <c r="B9" s="2"/>
    </row>
    <row r="10" s="3" customFormat="1" ht="11.25">
      <c r="B10" s="2"/>
    </row>
    <row r="11" spans="1:19" s="3" customFormat="1" ht="11.25">
      <c r="A11" s="3" t="s">
        <v>3</v>
      </c>
      <c r="B11" s="5" t="s">
        <v>4</v>
      </c>
      <c r="C11" s="3" t="s">
        <v>5</v>
      </c>
      <c r="D11" s="3" t="s">
        <v>6</v>
      </c>
      <c r="E11" s="3" t="s">
        <v>7</v>
      </c>
      <c r="F11" s="3" t="s">
        <v>8</v>
      </c>
      <c r="G11" s="3" t="s">
        <v>9</v>
      </c>
      <c r="H11" s="3" t="s">
        <v>10</v>
      </c>
      <c r="I11" s="3" t="s">
        <v>11</v>
      </c>
      <c r="J11" s="3" t="s">
        <v>12</v>
      </c>
      <c r="K11" s="3" t="s">
        <v>13</v>
      </c>
      <c r="L11" s="3" t="s">
        <v>14</v>
      </c>
      <c r="M11" s="3" t="s">
        <v>15</v>
      </c>
      <c r="N11" s="3" t="s">
        <v>16</v>
      </c>
      <c r="O11" s="3" t="s">
        <v>17</v>
      </c>
      <c r="P11" s="3" t="s">
        <v>18</v>
      </c>
      <c r="Q11" s="3" t="s">
        <v>19</v>
      </c>
      <c r="R11" s="3" t="s">
        <v>20</v>
      </c>
      <c r="S11" s="3" t="s">
        <v>21</v>
      </c>
    </row>
    <row r="12" s="3" customFormat="1" ht="11.25">
      <c r="B12" s="5"/>
    </row>
    <row r="13" s="3" customFormat="1" ht="11.25">
      <c r="B13" s="6" t="s">
        <v>22</v>
      </c>
    </row>
    <row r="14" spans="2:19" s="3" customFormat="1" ht="11.25">
      <c r="B14" s="7" t="s">
        <v>23</v>
      </c>
      <c r="C14" s="3" t="s">
        <v>24</v>
      </c>
      <c r="D14" s="3" t="s">
        <v>24</v>
      </c>
      <c r="E14" s="3" t="s">
        <v>24</v>
      </c>
      <c r="F14" s="3" t="s">
        <v>24</v>
      </c>
      <c r="G14" s="3" t="s">
        <v>24</v>
      </c>
      <c r="H14" s="3" t="s">
        <v>24</v>
      </c>
      <c r="I14" s="3" t="s">
        <v>24</v>
      </c>
      <c r="J14" s="3" t="s">
        <v>24</v>
      </c>
      <c r="K14" s="3" t="s">
        <v>24</v>
      </c>
      <c r="L14" s="3" t="s">
        <v>24</v>
      </c>
      <c r="M14" s="3" t="s">
        <v>24</v>
      </c>
      <c r="N14" s="3" t="s">
        <v>24</v>
      </c>
      <c r="O14" s="3" t="s">
        <v>24</v>
      </c>
      <c r="P14" s="3" t="s">
        <v>24</v>
      </c>
      <c r="Q14" s="3" t="s">
        <v>24</v>
      </c>
      <c r="R14" s="3" t="s">
        <v>24</v>
      </c>
      <c r="S14" s="3" t="s">
        <v>24</v>
      </c>
    </row>
    <row r="15" spans="1:19" s="3" customFormat="1" ht="11.25">
      <c r="A15" s="3" t="s">
        <v>25</v>
      </c>
      <c r="B15" s="2" t="s">
        <v>26</v>
      </c>
      <c r="C15" s="3">
        <f>Calculations!C14</f>
        <v>36098</v>
      </c>
      <c r="D15" s="3">
        <f>Calculations!D14</f>
        <v>37937</v>
      </c>
      <c r="E15" s="3">
        <f>Calculations!E14</f>
        <v>38392</v>
      </c>
      <c r="F15" s="3">
        <f>Calculations!F14</f>
        <v>39457</v>
      </c>
      <c r="G15" s="3">
        <f>Calculations!G14</f>
        <v>40527</v>
      </c>
      <c r="H15" s="3">
        <f>Calculations!H14</f>
        <v>42194</v>
      </c>
      <c r="I15" s="3">
        <f>Calculations!I14</f>
        <v>43233</v>
      </c>
      <c r="J15" s="3">
        <f>Calculations!J14</f>
        <v>43782</v>
      </c>
      <c r="K15" s="3">
        <f>Calculations!K14</f>
        <v>45987</v>
      </c>
      <c r="L15" s="3">
        <f>Calculations!L14</f>
        <v>47975</v>
      </c>
      <c r="M15" s="3">
        <f>Calculations!M14</f>
        <v>49549</v>
      </c>
      <c r="N15" s="3">
        <f>Calculations!N14</f>
        <v>52184</v>
      </c>
      <c r="O15" s="3">
        <f>Calculations!O14</f>
        <v>54667</v>
      </c>
      <c r="P15" s="3">
        <f>Calculations!P14</f>
        <v>56969</v>
      </c>
      <c r="Q15" s="3">
        <f>Calculations!Q14</f>
        <v>58899</v>
      </c>
      <c r="R15" s="3">
        <f>Calculations!R14</f>
        <v>59440</v>
      </c>
      <c r="S15" s="3">
        <f>Calculations!S14</f>
        <v>60417</v>
      </c>
    </row>
    <row r="16" spans="1:19" s="3" customFormat="1" ht="11.25">
      <c r="A16" s="3" t="s">
        <v>27</v>
      </c>
      <c r="B16" s="2" t="s">
        <v>28</v>
      </c>
      <c r="C16" s="3">
        <f>Calculations!C15</f>
        <v>238027</v>
      </c>
      <c r="D16" s="3">
        <f>Calculations!D15</f>
        <v>244912</v>
      </c>
      <c r="E16" s="3">
        <f>Calculations!E15</f>
        <v>245480</v>
      </c>
      <c r="F16" s="3">
        <f>Calculations!F15</f>
        <v>253588</v>
      </c>
      <c r="G16" s="3">
        <f>Calculations!G15</f>
        <v>263533</v>
      </c>
      <c r="H16" s="3">
        <f>Calculations!H15</f>
        <v>270185</v>
      </c>
      <c r="I16" s="3">
        <f>Calculations!I15</f>
        <v>285675</v>
      </c>
      <c r="J16" s="3">
        <f>Calculations!J15</f>
        <v>295668</v>
      </c>
      <c r="K16" s="3">
        <f>Calculations!K15</f>
        <v>306938</v>
      </c>
      <c r="L16" s="3">
        <f>Calculations!L15</f>
        <v>318530</v>
      </c>
      <c r="M16" s="3">
        <f>Calculations!M15</f>
        <v>328113</v>
      </c>
      <c r="N16" s="3">
        <f>Calculations!N15</f>
        <v>337797</v>
      </c>
      <c r="O16" s="3">
        <f>Calculations!O15</f>
        <v>347923</v>
      </c>
      <c r="P16" s="3">
        <f>Calculations!P15</f>
        <v>360768</v>
      </c>
      <c r="Q16" s="3">
        <f>Calculations!Q15</f>
        <v>372520</v>
      </c>
      <c r="R16" s="3">
        <f>Calculations!R15</f>
        <v>376798</v>
      </c>
      <c r="S16" s="3">
        <f>Calculations!S15</f>
        <v>386693</v>
      </c>
    </row>
    <row r="17" s="3" customFormat="1" ht="11.25">
      <c r="B17" s="7" t="s">
        <v>29</v>
      </c>
    </row>
    <row r="18" spans="1:19" s="3" customFormat="1" ht="11.25">
      <c r="A18" s="3" t="s">
        <v>30</v>
      </c>
      <c r="B18" s="2" t="s">
        <v>31</v>
      </c>
      <c r="C18" s="3">
        <f>Calculations!C17</f>
        <v>70786</v>
      </c>
      <c r="D18" s="3">
        <f>Calculations!D17</f>
        <v>73529</v>
      </c>
      <c r="E18" s="3">
        <f>Calculations!E17</f>
        <v>69559</v>
      </c>
      <c r="F18" s="3">
        <f>Calculations!F17</f>
        <v>71362</v>
      </c>
      <c r="G18" s="3">
        <f>Calculations!G17</f>
        <v>75468</v>
      </c>
      <c r="H18" s="3">
        <f>Calculations!H17</f>
        <v>74903</v>
      </c>
      <c r="I18" s="3">
        <f>Calculations!I17</f>
        <v>80313</v>
      </c>
      <c r="J18" s="3">
        <f>Calculations!J17</f>
        <v>82508</v>
      </c>
      <c r="K18" s="3">
        <f>Calculations!K17</f>
        <v>86961</v>
      </c>
      <c r="L18" s="3">
        <f>Calculations!L17</f>
        <v>90554</v>
      </c>
      <c r="M18" s="3">
        <f>Calculations!M17</f>
        <v>92692</v>
      </c>
      <c r="N18" s="3">
        <f>Calculations!N17</f>
        <v>94842.65</v>
      </c>
      <c r="O18" s="3">
        <f>Calculations!O17</f>
        <v>97700</v>
      </c>
      <c r="P18" s="3">
        <f>Calculations!P17</f>
        <v>104763</v>
      </c>
      <c r="Q18" s="3">
        <f>Calculations!Q17</f>
        <v>112036</v>
      </c>
      <c r="R18" s="3">
        <f>Calculations!R17</f>
        <v>109553</v>
      </c>
      <c r="S18" s="3">
        <f>Calculations!S17</f>
        <v>114012</v>
      </c>
    </row>
    <row r="19" spans="1:19" s="3" customFormat="1" ht="11.25">
      <c r="A19" s="3" t="s">
        <v>32</v>
      </c>
      <c r="B19" s="2" t="s">
        <v>33</v>
      </c>
      <c r="C19" s="3">
        <f>Calculations!C18</f>
        <v>203339</v>
      </c>
      <c r="D19" s="3">
        <f>Calculations!D18</f>
        <v>209320</v>
      </c>
      <c r="E19" s="3">
        <f>Calculations!E18</f>
        <v>214313</v>
      </c>
      <c r="F19" s="3">
        <f>Calculations!F18</f>
        <v>221683</v>
      </c>
      <c r="G19" s="3">
        <f>Calculations!G18</f>
        <v>228592</v>
      </c>
      <c r="H19" s="3">
        <f>Calculations!H18</f>
        <v>237476</v>
      </c>
      <c r="I19" s="3">
        <f>Calculations!I18</f>
        <v>248595</v>
      </c>
      <c r="J19" s="3">
        <f>Calculations!J18</f>
        <v>256942</v>
      </c>
      <c r="K19" s="3">
        <f>Calculations!K18</f>
        <v>265964</v>
      </c>
      <c r="L19" s="3">
        <f>Calculations!L18</f>
        <v>275951</v>
      </c>
      <c r="M19" s="3">
        <f>Calculations!M18</f>
        <v>284970</v>
      </c>
      <c r="N19" s="3">
        <f>Calculations!N18</f>
        <v>295138.35</v>
      </c>
      <c r="O19" s="3">
        <f>Calculations!O18</f>
        <v>304890</v>
      </c>
      <c r="P19" s="3">
        <f>Calculations!P18</f>
        <v>312974</v>
      </c>
      <c r="Q19" s="3">
        <f>Calculations!Q18</f>
        <v>319383</v>
      </c>
      <c r="R19" s="3">
        <f>Calculations!R18</f>
        <v>326685</v>
      </c>
      <c r="S19" s="3">
        <f>Calculations!S18</f>
        <v>333098</v>
      </c>
    </row>
    <row r="20" spans="1:19" s="3" customFormat="1" ht="11.25">
      <c r="A20" s="3" t="s">
        <v>34</v>
      </c>
      <c r="B20" s="2" t="s">
        <v>35</v>
      </c>
      <c r="C20" s="3">
        <f>Calculations!C19</f>
        <v>29652</v>
      </c>
      <c r="D20" s="3">
        <f>Calculations!D19</f>
        <v>30498</v>
      </c>
      <c r="E20" s="3">
        <f>Calculations!E19</f>
        <v>31071</v>
      </c>
      <c r="F20" s="3">
        <f>Calculations!F19</f>
        <v>31458</v>
      </c>
      <c r="G20" s="3">
        <f>Calculations!G19</f>
        <v>31845</v>
      </c>
      <c r="H20" s="3">
        <f>Calculations!H19</f>
        <v>33160</v>
      </c>
      <c r="I20" s="3">
        <f>Calculations!I19</f>
        <v>34476</v>
      </c>
      <c r="J20" s="3">
        <f>Calculations!J19</f>
        <v>36175</v>
      </c>
      <c r="K20" s="3">
        <f>Calculations!K19</f>
        <v>38063</v>
      </c>
      <c r="L20" s="3">
        <f>Calculations!L19</f>
        <v>40172</v>
      </c>
      <c r="M20" s="3">
        <f>Calculations!M19</f>
        <v>42769</v>
      </c>
      <c r="N20" s="3">
        <f>Calculations!N19</f>
        <v>45127</v>
      </c>
      <c r="O20" s="3">
        <f>Calculations!O19</f>
        <v>48451</v>
      </c>
      <c r="P20" s="3">
        <f>Calculations!P19</f>
        <v>49560</v>
      </c>
      <c r="Q20" s="3">
        <f>Calculations!Q19</f>
        <v>51279</v>
      </c>
      <c r="R20" s="3">
        <f>Calculations!R19</f>
        <v>53792</v>
      </c>
      <c r="S20" s="3">
        <f>Calculations!S19</f>
        <v>55460</v>
      </c>
    </row>
    <row r="21" spans="1:19" s="3" customFormat="1" ht="11.25">
      <c r="A21" s="3" t="s">
        <v>36</v>
      </c>
      <c r="B21" s="2" t="s">
        <v>37</v>
      </c>
      <c r="C21" s="3">
        <f>Calculations!C20</f>
        <v>173687</v>
      </c>
      <c r="D21" s="3">
        <f>Calculations!D20</f>
        <v>178822</v>
      </c>
      <c r="E21" s="3">
        <f>Calculations!E20</f>
        <v>183242</v>
      </c>
      <c r="F21" s="3">
        <f>Calculations!F20</f>
        <v>190225</v>
      </c>
      <c r="G21" s="3">
        <f>Calculations!G20</f>
        <v>196747</v>
      </c>
      <c r="H21" s="3">
        <f>Calculations!H20</f>
        <v>204316</v>
      </c>
      <c r="I21" s="3">
        <f>Calculations!I20</f>
        <v>214119</v>
      </c>
      <c r="J21" s="3">
        <f>Calculations!J20</f>
        <v>220767</v>
      </c>
      <c r="K21" s="3">
        <f>Calculations!K20</f>
        <v>227901</v>
      </c>
      <c r="L21" s="3">
        <f>Calculations!L20</f>
        <v>235779</v>
      </c>
      <c r="M21" s="3">
        <f>Calculations!M20</f>
        <v>242201</v>
      </c>
      <c r="N21" s="3">
        <f>Calculations!N20</f>
        <v>250011.35</v>
      </c>
      <c r="O21" s="3">
        <f>Calculations!O20</f>
        <v>256439</v>
      </c>
      <c r="P21" s="3">
        <f>Calculations!P20</f>
        <v>263414</v>
      </c>
      <c r="Q21" s="3">
        <f>Calculations!Q20</f>
        <v>268104</v>
      </c>
      <c r="R21" s="3">
        <f>Calculations!R20</f>
        <v>272893</v>
      </c>
      <c r="S21" s="3">
        <f>Calculations!S20</f>
        <v>277638</v>
      </c>
    </row>
    <row r="22" s="3" customFormat="1" ht="11.25">
      <c r="B22" s="2"/>
    </row>
    <row r="23" s="3" customFormat="1" ht="11.25">
      <c r="B23" s="6" t="s">
        <v>38</v>
      </c>
    </row>
    <row r="24" s="3" customFormat="1" ht="11.25">
      <c r="B24" s="7" t="s">
        <v>23</v>
      </c>
    </row>
    <row r="25" spans="1:19" s="3" customFormat="1" ht="11.25">
      <c r="A25" s="3" t="s">
        <v>36</v>
      </c>
      <c r="B25" s="2" t="s">
        <v>37</v>
      </c>
      <c r="C25" s="3">
        <f>Calculations!C24</f>
        <v>173687</v>
      </c>
      <c r="D25" s="3">
        <f>Calculations!D24</f>
        <v>178822</v>
      </c>
      <c r="E25" s="3">
        <f>Calculations!E24</f>
        <v>183242</v>
      </c>
      <c r="F25" s="3">
        <f>Calculations!F24</f>
        <v>190225</v>
      </c>
      <c r="G25" s="3">
        <f>Calculations!G24</f>
        <v>196747</v>
      </c>
      <c r="H25" s="3">
        <f>Calculations!H24</f>
        <v>204316</v>
      </c>
      <c r="I25" s="3">
        <f>Calculations!I24</f>
        <v>214119</v>
      </c>
      <c r="J25" s="3">
        <f>Calculations!J24</f>
        <v>220767</v>
      </c>
      <c r="K25" s="3">
        <f>Calculations!K24</f>
        <v>227901</v>
      </c>
      <c r="L25" s="3">
        <f>Calculations!L24</f>
        <v>235779</v>
      </c>
      <c r="M25" s="3">
        <f>Calculations!M24</f>
        <v>242201</v>
      </c>
      <c r="N25" s="3">
        <f>Calculations!N24</f>
        <v>250011.35</v>
      </c>
      <c r="O25" s="3">
        <f>Calculations!O24</f>
        <v>256439</v>
      </c>
      <c r="P25" s="3">
        <f>Calculations!P24</f>
        <v>263414</v>
      </c>
      <c r="Q25" s="3">
        <f>Calculations!Q24</f>
        <v>268104</v>
      </c>
      <c r="R25" s="3">
        <f>Calculations!R24</f>
        <v>272893</v>
      </c>
      <c r="S25" s="3">
        <f>Calculations!S24</f>
        <v>277638</v>
      </c>
    </row>
    <row r="26" s="3" customFormat="1" ht="11.25">
      <c r="B26" s="7" t="s">
        <v>29</v>
      </c>
    </row>
    <row r="27" spans="1:19" s="3" customFormat="1" ht="11.25">
      <c r="A27" s="3" t="s">
        <v>39</v>
      </c>
      <c r="B27" s="2" t="s">
        <v>40</v>
      </c>
      <c r="C27" s="3">
        <f>Calculations!C26</f>
        <v>168251</v>
      </c>
      <c r="D27" s="3">
        <f>Calculations!D26</f>
        <v>172199</v>
      </c>
      <c r="E27" s="3">
        <f>Calculations!E26</f>
        <v>177537</v>
      </c>
      <c r="F27" s="3">
        <f>Calculations!F26</f>
        <v>184354</v>
      </c>
      <c r="G27" s="3">
        <f>Calculations!G26</f>
        <v>191325</v>
      </c>
      <c r="H27" s="3">
        <f>Calculations!H26</f>
        <v>198149</v>
      </c>
      <c r="I27" s="3">
        <f>Calculations!I26</f>
        <v>207378</v>
      </c>
      <c r="J27" s="3">
        <f>Calculations!J26</f>
        <v>214510</v>
      </c>
      <c r="K27" s="3">
        <f>Calculations!K26</f>
        <v>219564</v>
      </c>
      <c r="L27" s="3">
        <f>Calculations!L26</f>
        <v>227008</v>
      </c>
      <c r="M27" s="3">
        <f>Calculations!M26</f>
        <v>233213</v>
      </c>
      <c r="N27" s="3">
        <f>Calculations!N26</f>
        <v>240876.22</v>
      </c>
      <c r="O27" s="3">
        <f>Calculations!O26</f>
        <v>246979</v>
      </c>
      <c r="P27" s="3">
        <f>Calculations!P26</f>
        <v>254157</v>
      </c>
      <c r="Q27" s="3">
        <f>Calculations!Q26</f>
        <v>259422</v>
      </c>
      <c r="R27" s="3">
        <f>Calculations!R26</f>
        <v>262732</v>
      </c>
      <c r="S27" s="3">
        <f>Calculations!S26</f>
        <v>267705</v>
      </c>
    </row>
    <row r="28" spans="2:19" s="3" customFormat="1" ht="11.25">
      <c r="B28" s="2" t="s">
        <v>41</v>
      </c>
      <c r="C28" s="3">
        <f>Calculations!C29</f>
        <v>4309</v>
      </c>
      <c r="D28" s="3">
        <f>Calculations!D29</f>
        <v>4561</v>
      </c>
      <c r="E28" s="3">
        <f>Calculations!E29</f>
        <v>4396</v>
      </c>
      <c r="F28" s="3">
        <f>Calculations!F29</f>
        <v>4193</v>
      </c>
      <c r="G28" s="3">
        <f>Calculations!G29</f>
        <v>3157</v>
      </c>
      <c r="H28" s="3">
        <f>Calculations!H29</f>
        <v>3354</v>
      </c>
      <c r="I28" s="3">
        <f>Calculations!I29</f>
        <v>3444</v>
      </c>
      <c r="J28" s="3">
        <f>Calculations!J29</f>
        <v>4105</v>
      </c>
      <c r="K28" s="3">
        <f>Calculations!K29</f>
        <v>4979</v>
      </c>
      <c r="L28" s="3">
        <f>Calculations!L29</f>
        <v>5084</v>
      </c>
      <c r="M28" s="3">
        <f>Calculations!M29</f>
        <v>4565</v>
      </c>
      <c r="N28" s="3">
        <f>Calculations!N29</f>
        <v>4951.1900000000005</v>
      </c>
      <c r="O28" s="3">
        <f>Calculations!O29</f>
        <v>5454</v>
      </c>
      <c r="P28" s="3">
        <f>Calculations!P29</f>
        <v>5886</v>
      </c>
      <c r="Q28" s="3">
        <f>Calculations!Q29</f>
        <v>5797</v>
      </c>
      <c r="R28" s="3">
        <f>Calculations!R29</f>
        <v>6320</v>
      </c>
      <c r="S28" s="3">
        <f>Calculations!S29</f>
        <v>6512</v>
      </c>
    </row>
    <row r="29" spans="1:19" s="3" customFormat="1" ht="11.25">
      <c r="A29" s="3" t="s">
        <v>42</v>
      </c>
      <c r="B29" s="2" t="s">
        <v>43</v>
      </c>
      <c r="C29" s="3">
        <f>Calculations!C30</f>
        <v>1127</v>
      </c>
      <c r="D29" s="3">
        <f>Calculations!D30</f>
        <v>2062</v>
      </c>
      <c r="E29" s="3">
        <f>Calculations!E30</f>
        <v>1309</v>
      </c>
      <c r="F29" s="3">
        <f>Calculations!F30</f>
        <v>1678</v>
      </c>
      <c r="G29" s="3">
        <f>Calculations!G30</f>
        <v>2265</v>
      </c>
      <c r="H29" s="3">
        <f>Calculations!H30</f>
        <v>2813</v>
      </c>
      <c r="I29" s="3">
        <f>Calculations!I30</f>
        <v>3297</v>
      </c>
      <c r="J29" s="3">
        <f>Calculations!J30</f>
        <v>2152</v>
      </c>
      <c r="K29" s="3">
        <f>Calculations!K30</f>
        <v>3358</v>
      </c>
      <c r="L29" s="3">
        <f>Calculations!L30</f>
        <v>3687</v>
      </c>
      <c r="M29" s="3">
        <f>Calculations!M30</f>
        <v>4423</v>
      </c>
      <c r="N29" s="3">
        <f>Calculations!N30</f>
        <v>4183.94</v>
      </c>
      <c r="O29" s="3">
        <f>Calculations!O30</f>
        <v>4006</v>
      </c>
      <c r="P29" s="3">
        <f>Calculations!P30</f>
        <v>3371</v>
      </c>
      <c r="Q29" s="3">
        <f>Calculations!Q30</f>
        <v>2885</v>
      </c>
      <c r="R29" s="3">
        <f>Calculations!R30</f>
        <v>3841</v>
      </c>
      <c r="S29" s="3">
        <f>Calculations!S30</f>
        <v>3421</v>
      </c>
    </row>
    <row r="30" s="3" customFormat="1" ht="11.25">
      <c r="B30" s="2"/>
    </row>
    <row r="31" s="3" customFormat="1" ht="11.25">
      <c r="B31" s="6" t="s">
        <v>44</v>
      </c>
    </row>
    <row r="32" s="3" customFormat="1" ht="11.25">
      <c r="B32" s="7" t="s">
        <v>23</v>
      </c>
    </row>
    <row r="33" spans="1:19" s="3" customFormat="1" ht="11.25">
      <c r="A33" s="3" t="s">
        <v>42</v>
      </c>
      <c r="B33" s="2" t="s">
        <v>43</v>
      </c>
      <c r="C33" s="3">
        <f>Calculations!C34</f>
        <v>1127</v>
      </c>
      <c r="D33" s="3">
        <f>Calculations!D34</f>
        <v>2062</v>
      </c>
      <c r="E33" s="3">
        <f>Calculations!E34</f>
        <v>1309</v>
      </c>
      <c r="F33" s="3">
        <f>Calculations!F34</f>
        <v>1678</v>
      </c>
      <c r="G33" s="3">
        <f>Calculations!G34</f>
        <v>2265</v>
      </c>
      <c r="H33" s="3">
        <f>Calculations!H34</f>
        <v>2813</v>
      </c>
      <c r="I33" s="3">
        <f>Calculations!I34</f>
        <v>3297</v>
      </c>
      <c r="J33" s="3">
        <f>Calculations!J34</f>
        <v>2152</v>
      </c>
      <c r="K33" s="3">
        <f>Calculations!K34</f>
        <v>3358</v>
      </c>
      <c r="L33" s="3">
        <f>Calculations!L34</f>
        <v>3687</v>
      </c>
      <c r="M33" s="3">
        <f>Calculations!M34</f>
        <v>4423</v>
      </c>
      <c r="N33" s="3">
        <f>Calculations!N34</f>
        <v>4183.94</v>
      </c>
      <c r="O33" s="3">
        <f>Calculations!O34</f>
        <v>4006</v>
      </c>
      <c r="P33" s="3">
        <f>Calculations!P34</f>
        <v>3371</v>
      </c>
      <c r="Q33" s="3">
        <f>Calculations!Q34</f>
        <v>2885</v>
      </c>
      <c r="R33" s="3">
        <f>Calculations!R34</f>
        <v>3841</v>
      </c>
      <c r="S33" s="3">
        <f>Calculations!S34</f>
        <v>3421</v>
      </c>
    </row>
    <row r="34" spans="1:19" s="3" customFormat="1" ht="11.25">
      <c r="A34" s="3" t="s">
        <v>45</v>
      </c>
      <c r="B34" s="2" t="s">
        <v>46</v>
      </c>
      <c r="C34" s="3">
        <f>Calculations!C35</f>
        <v>194564</v>
      </c>
      <c r="D34" s="3">
        <f>Calculations!D35</f>
        <v>201038</v>
      </c>
      <c r="E34" s="3">
        <f>Calculations!E35</f>
        <v>209320</v>
      </c>
      <c r="F34" s="3">
        <f>Calculations!F35</f>
        <v>216295</v>
      </c>
      <c r="G34" s="3">
        <f>Calculations!G35</f>
        <v>219201</v>
      </c>
      <c r="H34" s="3">
        <f>Calculations!H35</f>
        <v>221319</v>
      </c>
      <c r="I34" s="3">
        <f>Calculations!I35</f>
        <v>231035</v>
      </c>
      <c r="J34" s="3">
        <f>Calculations!J35</f>
        <v>238413</v>
      </c>
      <c r="K34" s="3">
        <f>Calculations!K35</f>
        <v>253907</v>
      </c>
      <c r="L34" s="3">
        <f>Calculations!L35</f>
        <v>265302</v>
      </c>
      <c r="M34" s="3">
        <f>Calculations!M35</f>
        <v>275256</v>
      </c>
      <c r="N34" s="3">
        <f>Calculations!N35</f>
        <v>285368.02</v>
      </c>
      <c r="O34" s="3">
        <f>Calculations!O35</f>
        <v>288571</v>
      </c>
      <c r="P34" s="3">
        <f>Calculations!P35</f>
        <v>285026</v>
      </c>
      <c r="Q34" s="3">
        <f>Calculations!Q35</f>
        <v>288445</v>
      </c>
      <c r="R34" s="3">
        <f>Calculations!R35</f>
        <v>305223</v>
      </c>
      <c r="S34" s="3">
        <f>Calculations!S35</f>
        <v>313956</v>
      </c>
    </row>
    <row r="35" spans="2:19" s="3" customFormat="1" ht="11.25">
      <c r="B35" s="2" t="s">
        <v>41</v>
      </c>
      <c r="C35" s="3">
        <f>Calculations!C38</f>
        <v>-7173</v>
      </c>
      <c r="D35" s="3">
        <f>Calculations!D38</f>
        <v>-8678</v>
      </c>
      <c r="E35" s="3">
        <f>Calculations!E38</f>
        <v>-8532</v>
      </c>
      <c r="F35" s="3">
        <f>Calculations!F38</f>
        <v>-10833</v>
      </c>
      <c r="G35" s="3">
        <f>Calculations!G38</f>
        <v>-11015</v>
      </c>
      <c r="H35" s="3">
        <f>Calculations!H38</f>
        <v>-9525</v>
      </c>
      <c r="I35" s="3">
        <f>Calculations!I38</f>
        <v>-13600</v>
      </c>
      <c r="J35" s="3">
        <f>Calculations!J38</f>
        <v>-16177</v>
      </c>
      <c r="K35" s="3">
        <f>Calculations!K38</f>
        <v>-14995</v>
      </c>
      <c r="L35" s="3">
        <f>Calculations!L38</f>
        <v>-13567</v>
      </c>
      <c r="M35" s="3">
        <f>Calculations!M38</f>
        <v>-12575.970000000001</v>
      </c>
      <c r="N35" s="3">
        <f>Calculations!N38</f>
        <v>-11098.77</v>
      </c>
      <c r="O35" s="3">
        <f>Calculations!O38</f>
        <v>-8998</v>
      </c>
      <c r="P35" s="3">
        <f>Calculations!P38</f>
        <v>-15759</v>
      </c>
      <c r="Q35" s="3">
        <f>Calculations!Q38</f>
        <v>-17352</v>
      </c>
      <c r="R35" s="3">
        <f>Calculations!R38</f>
        <v>-13381</v>
      </c>
      <c r="S35" s="3">
        <f>Calculations!S38</f>
        <v>-17068</v>
      </c>
    </row>
    <row r="36" s="3" customFormat="1" ht="11.25">
      <c r="B36" s="7" t="s">
        <v>29</v>
      </c>
    </row>
    <row r="37" spans="1:19" s="3" customFormat="1" ht="11.25">
      <c r="A37" s="3" t="s">
        <v>47</v>
      </c>
      <c r="B37" s="2" t="s">
        <v>48</v>
      </c>
      <c r="C37" s="3">
        <f>Calculations!C40</f>
        <v>43830</v>
      </c>
      <c r="D37" s="3">
        <f>Calculations!D40</f>
        <v>43634</v>
      </c>
      <c r="E37" s="3">
        <f>Calculations!E40</f>
        <v>43733</v>
      </c>
      <c r="F37" s="3">
        <f>Calculations!F40</f>
        <v>40892</v>
      </c>
      <c r="G37" s="3">
        <f>Calculations!G40</f>
        <v>41454</v>
      </c>
      <c r="H37" s="3">
        <f>Calculations!H40</f>
        <v>45142</v>
      </c>
      <c r="I37" s="3">
        <f>Calculations!I40</f>
        <v>45561</v>
      </c>
      <c r="J37" s="3">
        <f>Calculations!J40</f>
        <v>44789</v>
      </c>
      <c r="K37" s="3">
        <f>Calculations!K40</f>
        <v>45830</v>
      </c>
      <c r="L37" s="3">
        <f>Calculations!L40</f>
        <v>46414</v>
      </c>
      <c r="M37" s="3">
        <f>Calculations!M40</f>
        <v>46672</v>
      </c>
      <c r="N37" s="3">
        <f>Calculations!N40</f>
        <v>51028.91</v>
      </c>
      <c r="O37" s="3">
        <f>Calculations!O40</f>
        <v>56609</v>
      </c>
      <c r="P37" s="3">
        <f>Calculations!P40</f>
        <v>45757</v>
      </c>
      <c r="Q37" s="3">
        <f>Calculations!Q40</f>
        <v>46955</v>
      </c>
      <c r="R37" s="3">
        <f>Calculations!R40</f>
        <v>52607</v>
      </c>
      <c r="S37" s="3">
        <f>Calculations!S40</f>
        <v>52069</v>
      </c>
    </row>
    <row r="38" spans="1:19" s="3" customFormat="1" ht="11.25">
      <c r="A38" s="3" t="s">
        <v>49</v>
      </c>
      <c r="B38" s="2" t="s">
        <v>50</v>
      </c>
      <c r="C38" s="3">
        <f>Calculations!C41</f>
        <v>144688</v>
      </c>
      <c r="D38" s="3">
        <f>Calculations!D41</f>
        <v>150737</v>
      </c>
      <c r="E38" s="3">
        <f>Calculations!E41</f>
        <v>158311</v>
      </c>
      <c r="F38" s="3">
        <f>Calculations!F41</f>
        <v>166208</v>
      </c>
      <c r="G38" s="3">
        <f>Calculations!G41</f>
        <v>168941</v>
      </c>
      <c r="H38" s="3">
        <f>Calculations!H41</f>
        <v>169392</v>
      </c>
      <c r="I38" s="3">
        <f>Calculations!I41</f>
        <v>175098</v>
      </c>
      <c r="J38" s="3">
        <f>Calculations!J41</f>
        <v>179511</v>
      </c>
      <c r="K38" s="3">
        <f>Calculations!K41</f>
        <v>196355</v>
      </c>
      <c r="L38" s="3">
        <f>Calculations!L41</f>
        <v>208915</v>
      </c>
      <c r="M38" s="3">
        <f>Calculations!M41</f>
        <v>220332.03</v>
      </c>
      <c r="N38" s="3">
        <f>Calculations!N41</f>
        <v>227321.28</v>
      </c>
      <c r="O38" s="3">
        <f>Calculations!O41</f>
        <v>226853</v>
      </c>
      <c r="P38" s="3">
        <f>Calculations!P41</f>
        <v>226760</v>
      </c>
      <c r="Q38" s="3">
        <f>Calculations!Q41</f>
        <v>226901</v>
      </c>
      <c r="R38" s="3">
        <f>Calculations!R41</f>
        <v>242948</v>
      </c>
      <c r="S38" s="3">
        <f>Calculations!S41</f>
        <v>248108</v>
      </c>
    </row>
    <row r="39" s="3" customFormat="1" ht="11.25">
      <c r="B39" s="2"/>
    </row>
    <row r="40" s="3" customFormat="1" ht="11.25">
      <c r="B40" s="6" t="s">
        <v>51</v>
      </c>
    </row>
    <row r="41" s="3" customFormat="1" ht="11.25">
      <c r="B41" s="7" t="s">
        <v>23</v>
      </c>
    </row>
    <row r="42" spans="1:19" s="3" customFormat="1" ht="11.25">
      <c r="A42" s="3" t="s">
        <v>49</v>
      </c>
      <c r="B42" s="2" t="s">
        <v>50</v>
      </c>
      <c r="C42" s="3">
        <f>Calculations!C45</f>
        <v>144688</v>
      </c>
      <c r="D42" s="3">
        <f>Calculations!D45</f>
        <v>150737</v>
      </c>
      <c r="E42" s="3">
        <f>Calculations!E45</f>
        <v>158311</v>
      </c>
      <c r="F42" s="3">
        <f>Calculations!F45</f>
        <v>166208</v>
      </c>
      <c r="G42" s="3">
        <f>Calculations!G45</f>
        <v>168941</v>
      </c>
      <c r="H42" s="3">
        <f>Calculations!H45</f>
        <v>169392</v>
      </c>
      <c r="I42" s="3">
        <f>Calculations!I45</f>
        <v>175098</v>
      </c>
      <c r="J42" s="3">
        <f>Calculations!J45</f>
        <v>179511</v>
      </c>
      <c r="K42" s="3">
        <f>Calculations!K45</f>
        <v>196355</v>
      </c>
      <c r="L42" s="3">
        <f>Calculations!L45</f>
        <v>208915</v>
      </c>
      <c r="M42" s="3">
        <f>Calculations!M45</f>
        <v>220332.03</v>
      </c>
      <c r="N42" s="3">
        <f>Calculations!N45</f>
        <v>227321.28</v>
      </c>
      <c r="O42" s="3">
        <f>Calculations!O45</f>
        <v>226853</v>
      </c>
      <c r="P42" s="3">
        <f>Calculations!P45</f>
        <v>226760</v>
      </c>
      <c r="Q42" s="3">
        <f>Calculations!Q45</f>
        <v>226901</v>
      </c>
      <c r="R42" s="3">
        <f>Calculations!R45</f>
        <v>242948</v>
      </c>
      <c r="S42" s="3">
        <f>Calculations!S45</f>
        <v>248108</v>
      </c>
    </row>
    <row r="43" spans="1:19" s="3" customFormat="1" ht="11.25">
      <c r="A43" s="3" t="s">
        <v>52</v>
      </c>
      <c r="B43" s="2" t="s">
        <v>53</v>
      </c>
      <c r="C43" s="3">
        <f>Calculations!C46</f>
        <v>105766</v>
      </c>
      <c r="D43" s="3">
        <f>Calculations!D46</f>
        <v>116588</v>
      </c>
      <c r="E43" s="3">
        <f>Calculations!E46</f>
        <v>150515</v>
      </c>
      <c r="F43" s="3">
        <f>Calculations!F46</f>
        <v>163636</v>
      </c>
      <c r="G43" s="3">
        <f>Calculations!G46</f>
        <v>173140</v>
      </c>
      <c r="H43" s="3">
        <f>Calculations!H46</f>
        <v>181859</v>
      </c>
      <c r="I43" s="3">
        <f>Calculations!I46</f>
        <v>175106</v>
      </c>
      <c r="J43" s="3">
        <f>Calculations!J46</f>
        <v>174174</v>
      </c>
      <c r="K43" s="3">
        <f>Calculations!K46</f>
        <v>184315</v>
      </c>
      <c r="L43" s="3">
        <f>Calculations!L46</f>
        <v>194667</v>
      </c>
      <c r="M43" s="3">
        <f>Calculations!M46</f>
        <v>211655</v>
      </c>
      <c r="N43" s="3">
        <f>Calculations!N46</f>
        <v>216727.52</v>
      </c>
      <c r="O43" s="3">
        <f>Calculations!O46</f>
        <v>223583</v>
      </c>
      <c r="P43" s="3">
        <f>Calculations!P46</f>
        <v>186862</v>
      </c>
      <c r="Q43" s="3">
        <f>Calculations!Q46</f>
        <v>204728</v>
      </c>
      <c r="R43" s="3">
        <f>Calculations!R46</f>
        <v>224580</v>
      </c>
      <c r="S43" s="3">
        <f>Calculations!S46</f>
        <v>243388</v>
      </c>
    </row>
    <row r="44" spans="1:19" s="3" customFormat="1" ht="11.25">
      <c r="A44" s="3" t="s">
        <v>54</v>
      </c>
      <c r="B44" s="2" t="s">
        <v>55</v>
      </c>
      <c r="C44" s="3">
        <f>Calculations!C47</f>
        <v>251395</v>
      </c>
      <c r="D44" s="3">
        <f>Calculations!D47</f>
        <v>253571</v>
      </c>
      <c r="E44" s="3">
        <f>Calculations!E47</f>
        <v>236724</v>
      </c>
      <c r="F44" s="3">
        <f>Calculations!F47</f>
        <v>247865</v>
      </c>
      <c r="G44" s="3">
        <f>Calculations!G47</f>
        <v>257833</v>
      </c>
      <c r="H44" s="3">
        <f>Calculations!H47</f>
        <v>267885</v>
      </c>
      <c r="I44" s="3">
        <f>Calculations!I47</f>
        <v>278146</v>
      </c>
      <c r="J44" s="3">
        <f>Calculations!J47</f>
        <v>290162</v>
      </c>
      <c r="K44" s="3">
        <f>Calculations!K47</f>
        <v>299023</v>
      </c>
      <c r="L44" s="3">
        <f>Calculations!L47</f>
        <v>312048</v>
      </c>
      <c r="M44" s="3">
        <f>Calculations!M47</f>
        <v>328055</v>
      </c>
      <c r="N44" s="3">
        <f>Calculations!N47</f>
        <v>340491.49</v>
      </c>
      <c r="O44" s="3">
        <f>Calculations!O47</f>
        <v>350022</v>
      </c>
      <c r="P44" s="3">
        <f>Calculations!P47</f>
        <v>353745</v>
      </c>
      <c r="Q44" s="3">
        <f>Calculations!Q47</f>
        <v>360957</v>
      </c>
      <c r="R44" s="3">
        <f>Calculations!R47</f>
        <v>375626</v>
      </c>
      <c r="S44" s="3">
        <f>Calculations!S47</f>
        <v>387001</v>
      </c>
    </row>
    <row r="45" spans="1:19" s="3" customFormat="1" ht="11.25">
      <c r="A45" s="3" t="s">
        <v>56</v>
      </c>
      <c r="B45" s="2" t="s">
        <v>57</v>
      </c>
      <c r="C45" s="3">
        <f>Calculations!C48</f>
        <v>10441</v>
      </c>
      <c r="D45" s="3">
        <f>Calculations!D48</f>
        <v>9077</v>
      </c>
      <c r="E45" s="3">
        <f>Calculations!E48</f>
        <v>8135</v>
      </c>
      <c r="F45" s="3">
        <f>Calculations!F48</f>
        <v>7591</v>
      </c>
      <c r="G45" s="3">
        <f>Calculations!G48</f>
        <v>9085</v>
      </c>
      <c r="H45" s="3">
        <f>Calculations!H48</f>
        <v>9895</v>
      </c>
      <c r="I45" s="3">
        <f>Calculations!I48</f>
        <v>11093</v>
      </c>
      <c r="J45" s="3">
        <f>Calculations!J48</f>
        <v>10721</v>
      </c>
      <c r="K45" s="3">
        <f>Calculations!K48</f>
        <v>12428</v>
      </c>
      <c r="L45" s="3">
        <f>Calculations!L48</f>
        <v>13292</v>
      </c>
      <c r="M45" s="3">
        <f>Calculations!M48</f>
        <v>13765</v>
      </c>
      <c r="N45" s="3">
        <f>Calculations!N48</f>
        <v>13216.89</v>
      </c>
      <c r="O45" s="3">
        <f>Calculations!O48</f>
        <v>14898</v>
      </c>
      <c r="P45" s="3">
        <f>Calculations!P48</f>
        <v>14386</v>
      </c>
      <c r="Q45" s="3">
        <f>Calculations!Q48</f>
        <v>13363</v>
      </c>
      <c r="R45" s="3">
        <f>Calculations!R48</f>
        <v>14340</v>
      </c>
      <c r="S45" s="3">
        <f>Calculations!S48</f>
        <v>15305</v>
      </c>
    </row>
    <row r="46" s="3" customFormat="1" ht="11.25">
      <c r="B46" s="7" t="s">
        <v>29</v>
      </c>
    </row>
    <row r="47" spans="1:19" s="3" customFormat="1" ht="11.25">
      <c r="A47" s="3" t="s">
        <v>52</v>
      </c>
      <c r="B47" s="2" t="s">
        <v>58</v>
      </c>
      <c r="C47" s="3">
        <f>Calculations!C50</f>
        <v>85</v>
      </c>
      <c r="D47" s="3">
        <f>Calculations!D50</f>
        <v>115</v>
      </c>
      <c r="E47" s="3">
        <f>Calculations!E50</f>
        <v>141</v>
      </c>
      <c r="F47" s="3">
        <f>Calculations!F50</f>
        <v>103</v>
      </c>
      <c r="G47" s="3">
        <f>Calculations!G50</f>
        <v>117</v>
      </c>
      <c r="H47" s="3">
        <f>Calculations!H50</f>
        <v>208</v>
      </c>
      <c r="I47" s="3">
        <f>Calculations!I50</f>
        <v>92</v>
      </c>
      <c r="J47" s="3">
        <f>Calculations!J50</f>
        <v>46</v>
      </c>
      <c r="K47" s="3">
        <f>Calculations!K50</f>
        <v>48</v>
      </c>
      <c r="L47" s="3">
        <f>Calculations!L50</f>
        <v>72</v>
      </c>
      <c r="M47" s="3">
        <f>Calculations!M50</f>
        <v>114</v>
      </c>
      <c r="N47" s="3">
        <f>Calculations!N50</f>
        <v>127</v>
      </c>
      <c r="O47" s="3">
        <f>Calculations!O50</f>
        <v>116</v>
      </c>
      <c r="P47" s="3">
        <f>Calculations!P50</f>
        <v>108</v>
      </c>
      <c r="Q47" s="3">
        <f>Calculations!Q50</f>
        <v>90</v>
      </c>
      <c r="R47" s="3">
        <f>Calculations!R50</f>
        <v>100</v>
      </c>
      <c r="S47" s="3">
        <f>Calculations!S50</f>
        <v>100</v>
      </c>
    </row>
    <row r="48" spans="1:19" s="3" customFormat="1" ht="11.25">
      <c r="A48" s="3" t="s">
        <v>59</v>
      </c>
      <c r="B48" s="2" t="s">
        <v>60</v>
      </c>
      <c r="C48" s="3">
        <f>Calculations!C51</f>
        <v>221970</v>
      </c>
      <c r="D48" s="3">
        <f>Calculations!D51</f>
        <v>230075</v>
      </c>
      <c r="E48" s="3">
        <f>Calculations!E51</f>
        <v>235352</v>
      </c>
      <c r="F48" s="3">
        <f>Calculations!F51</f>
        <v>242421</v>
      </c>
      <c r="G48" s="3">
        <f>Calculations!G51</f>
        <v>247994</v>
      </c>
      <c r="H48" s="3">
        <f>Calculations!H51</f>
        <v>256474</v>
      </c>
      <c r="I48" s="3">
        <f>Calculations!I51</f>
        <v>269859</v>
      </c>
      <c r="J48" s="3">
        <f>Calculations!J51</f>
        <v>280866</v>
      </c>
      <c r="K48" s="3">
        <f>Calculations!K51</f>
        <v>293366</v>
      </c>
      <c r="L48" s="3">
        <f>Calculations!L51</f>
        <v>306441</v>
      </c>
      <c r="M48" s="3">
        <f>Calculations!M51</f>
        <v>320099</v>
      </c>
      <c r="N48" s="3">
        <f>Calculations!N51</f>
        <v>333077.56</v>
      </c>
      <c r="O48" s="3">
        <f>Calculations!O51</f>
        <v>344782</v>
      </c>
      <c r="P48" s="3">
        <f>Calculations!P51</f>
        <v>365494</v>
      </c>
      <c r="Q48" s="3">
        <f>Calculations!Q51</f>
        <v>377672</v>
      </c>
      <c r="R48" s="3">
        <f>Calculations!R51</f>
        <v>388729</v>
      </c>
      <c r="S48" s="3">
        <f>Calculations!S51</f>
        <v>403519</v>
      </c>
    </row>
    <row r="49" spans="1:19" s="3" customFormat="1" ht="11.25">
      <c r="A49" s="3" t="s">
        <v>61</v>
      </c>
      <c r="B49" s="2" t="s">
        <v>62</v>
      </c>
      <c r="C49" s="3">
        <f>Calculations!C52</f>
        <v>59651</v>
      </c>
      <c r="D49" s="3">
        <f>Calculations!D52</f>
        <v>62147</v>
      </c>
      <c r="E49" s="3">
        <f>Calculations!E52</f>
        <v>64870</v>
      </c>
      <c r="F49" s="3">
        <f>Calculations!F52</f>
        <v>67147</v>
      </c>
      <c r="G49" s="3">
        <f>Calculations!G52</f>
        <v>71449</v>
      </c>
      <c r="H49" s="3">
        <f>Calculations!H52</f>
        <v>76033</v>
      </c>
      <c r="I49" s="3">
        <f>Calculations!I52</f>
        <v>81700</v>
      </c>
      <c r="J49" s="3">
        <f>Calculations!J52</f>
        <v>87600</v>
      </c>
      <c r="K49" s="3">
        <f>Calculations!K52</f>
        <v>92335</v>
      </c>
      <c r="L49" s="3">
        <f>Calculations!L52</f>
        <v>96021</v>
      </c>
      <c r="M49" s="3">
        <f>Calculations!M52</f>
        <v>100918</v>
      </c>
      <c r="N49" s="3">
        <f>Calculations!N52</f>
        <v>105548.75</v>
      </c>
      <c r="O49" s="3">
        <f>Calculations!O52</f>
        <v>109847</v>
      </c>
      <c r="P49" s="3">
        <f>Calculations!P52</f>
        <v>114529</v>
      </c>
      <c r="Q49" s="3">
        <f>Calculations!Q52</f>
        <v>117945</v>
      </c>
      <c r="R49" s="3">
        <f>Calculations!R52</f>
        <v>122031</v>
      </c>
      <c r="S49" s="3">
        <f>Calculations!S52</f>
        <v>125149</v>
      </c>
    </row>
    <row r="50" spans="1:19" s="3" customFormat="1" ht="11.25">
      <c r="A50" s="3" t="s">
        <v>56</v>
      </c>
      <c r="B50" s="2" t="s">
        <v>57</v>
      </c>
      <c r="C50" s="3">
        <f>Calculations!C53</f>
        <v>28061</v>
      </c>
      <c r="D50" s="3">
        <f>Calculations!D53</f>
        <v>27888</v>
      </c>
      <c r="E50" s="3">
        <f>Calculations!E53</f>
        <v>30263</v>
      </c>
      <c r="F50" s="3">
        <f>Calculations!F53</f>
        <v>30464</v>
      </c>
      <c r="G50" s="3">
        <f>Calculations!G53</f>
        <v>32867</v>
      </c>
      <c r="H50" s="3">
        <f>Calculations!H53</f>
        <v>34277</v>
      </c>
      <c r="I50" s="3">
        <f>Calculations!I53</f>
        <v>38970</v>
      </c>
      <c r="J50" s="3">
        <f>Calculations!J53</f>
        <v>43685</v>
      </c>
      <c r="K50" s="3">
        <f>Calculations!K53</f>
        <v>45996</v>
      </c>
      <c r="L50" s="3">
        <f>Calculations!L53</f>
        <v>50129</v>
      </c>
      <c r="M50" s="3">
        <f>Calculations!M53</f>
        <v>51370</v>
      </c>
      <c r="N50" s="3">
        <f>Calculations!N53</f>
        <v>53316.9</v>
      </c>
      <c r="O50" s="3">
        <f>Calculations!O53</f>
        <v>57035</v>
      </c>
      <c r="P50" s="3">
        <f>Calculations!P53</f>
        <v>63226</v>
      </c>
      <c r="Q50" s="3">
        <f>Calculations!Q53</f>
        <v>63460</v>
      </c>
      <c r="R50" s="3">
        <f>Calculations!R53</f>
        <v>64921</v>
      </c>
      <c r="S50" s="3">
        <f>Calculations!S53</f>
        <v>66710</v>
      </c>
    </row>
    <row r="51" spans="1:19" s="3" customFormat="1" ht="11.25">
      <c r="A51" s="3" t="s">
        <v>63</v>
      </c>
      <c r="B51" s="2" t="s">
        <v>64</v>
      </c>
      <c r="C51" s="3">
        <f>Calculations!C54</f>
        <v>262174</v>
      </c>
      <c r="D51" s="3">
        <f>Calculations!D54</f>
        <v>271895</v>
      </c>
      <c r="E51" s="3">
        <f>Calculations!E54</f>
        <v>287929</v>
      </c>
      <c r="F51" s="3">
        <f>Calculations!F54</f>
        <v>312312</v>
      </c>
      <c r="G51" s="3">
        <f>Calculations!G54</f>
        <v>328021</v>
      </c>
      <c r="H51" s="3">
        <f>Calculations!H54</f>
        <v>338072</v>
      </c>
      <c r="I51" s="3">
        <f>Calculations!I54</f>
        <v>330522</v>
      </c>
      <c r="J51" s="3">
        <f>Calculations!J54</f>
        <v>329971</v>
      </c>
      <c r="K51" s="3">
        <f>Calculations!K54</f>
        <v>352711</v>
      </c>
      <c r="L51" s="3">
        <f>Calculations!L54</f>
        <v>372280</v>
      </c>
      <c r="M51" s="3">
        <f>Calculations!M54</f>
        <v>402224.03</v>
      </c>
      <c r="N51" s="3">
        <f>Calculations!N54</f>
        <v>411235.72</v>
      </c>
      <c r="O51" s="3">
        <f>Calculations!O54</f>
        <v>413423</v>
      </c>
      <c r="P51" s="3">
        <f>Calculations!P54</f>
        <v>352925</v>
      </c>
      <c r="Q51" s="3">
        <f>Calculations!Q54</f>
        <v>364727</v>
      </c>
      <c r="R51" s="3">
        <f>Calculations!R54</f>
        <v>403744</v>
      </c>
      <c r="S51" s="3">
        <f>Calculations!S54</f>
        <v>423473</v>
      </c>
    </row>
    <row r="52" s="3" customFormat="1" ht="11.25">
      <c r="B52" s="2"/>
    </row>
    <row r="53" s="3" customFormat="1" ht="11.25">
      <c r="B53" s="6" t="s">
        <v>65</v>
      </c>
    </row>
    <row r="54" s="3" customFormat="1" ht="11.25">
      <c r="B54" s="7" t="s">
        <v>23</v>
      </c>
    </row>
    <row r="55" spans="1:19" s="3" customFormat="1" ht="11.25">
      <c r="A55" s="3" t="s">
        <v>63</v>
      </c>
      <c r="B55" s="2" t="s">
        <v>64</v>
      </c>
      <c r="C55" s="3">
        <f>Calculations!C54</f>
        <v>262174</v>
      </c>
      <c r="D55" s="3">
        <f>Calculations!D54</f>
        <v>271895</v>
      </c>
      <c r="E55" s="3">
        <f>Calculations!E54</f>
        <v>287929</v>
      </c>
      <c r="F55" s="3">
        <f>Calculations!F54</f>
        <v>312312</v>
      </c>
      <c r="G55" s="3">
        <f>Calculations!G54</f>
        <v>328021</v>
      </c>
      <c r="H55" s="3">
        <f>Calculations!H54</f>
        <v>338072</v>
      </c>
      <c r="I55" s="3">
        <f>Calculations!I54</f>
        <v>330522</v>
      </c>
      <c r="J55" s="3">
        <f>Calculations!J54</f>
        <v>329971</v>
      </c>
      <c r="K55" s="3">
        <f>Calculations!K54</f>
        <v>352711</v>
      </c>
      <c r="L55" s="3">
        <f>Calculations!L54</f>
        <v>372280</v>
      </c>
      <c r="M55" s="3">
        <f>Calculations!M54</f>
        <v>402224.03</v>
      </c>
      <c r="N55" s="3">
        <f>Calculations!N54</f>
        <v>411235.72</v>
      </c>
      <c r="O55" s="3">
        <f>Calculations!O54</f>
        <v>413423</v>
      </c>
      <c r="P55" s="3">
        <f>Calculations!P54</f>
        <v>352925</v>
      </c>
      <c r="Q55" s="3">
        <f>Calculations!Q54</f>
        <v>364727</v>
      </c>
      <c r="R55" s="3">
        <f>Calculations!R54</f>
        <v>403744</v>
      </c>
      <c r="S55" s="3">
        <f>Calculations!S54</f>
        <v>423473</v>
      </c>
    </row>
    <row r="56" s="3" customFormat="1" ht="11.25">
      <c r="B56" s="7" t="s">
        <v>29</v>
      </c>
    </row>
    <row r="57" spans="1:19" s="3" customFormat="1" ht="11.25">
      <c r="A57" s="3" t="s">
        <v>66</v>
      </c>
      <c r="B57" s="2" t="s">
        <v>67</v>
      </c>
      <c r="C57" s="3">
        <f>Calculations!C60</f>
        <v>293502</v>
      </c>
      <c r="D57" s="3">
        <f>Calculations!D60</f>
        <v>302560</v>
      </c>
      <c r="E57" s="3">
        <f>Calculations!E60</f>
        <v>305576</v>
      </c>
      <c r="F57" s="3">
        <f>Calculations!F60</f>
        <v>316583</v>
      </c>
      <c r="G57" s="3">
        <f>Calculations!G60</f>
        <v>329904</v>
      </c>
      <c r="H57" s="3">
        <f>Calculations!H60</f>
        <v>340976</v>
      </c>
      <c r="I57" s="3">
        <f>Calculations!I60</f>
        <v>361851</v>
      </c>
      <c r="J57" s="3">
        <f>Calculations!J60</f>
        <v>377986</v>
      </c>
      <c r="K57" s="3">
        <f>Calculations!K60</f>
        <v>393362</v>
      </c>
      <c r="L57" s="3">
        <f>Calculations!L60</f>
        <v>408147</v>
      </c>
      <c r="M57" s="3">
        <f>Calculations!M60</f>
        <v>421742</v>
      </c>
      <c r="N57" s="3">
        <f>Calculations!N60</f>
        <v>435653.74</v>
      </c>
      <c r="O57" s="3">
        <f>Calculations!O60</f>
        <v>449934</v>
      </c>
      <c r="P57" s="3">
        <f>Calculations!P60</f>
        <v>467210</v>
      </c>
      <c r="Q57" s="3">
        <f>Calculations!Q60</f>
        <v>481828</v>
      </c>
      <c r="R57" s="3">
        <f>Calculations!R60</f>
        <v>489971</v>
      </c>
      <c r="S57" s="3">
        <f>Calculations!S60</f>
        <v>502729</v>
      </c>
    </row>
    <row r="58" spans="1:19" s="3" customFormat="1" ht="11.25">
      <c r="A58" s="3" t="s">
        <v>68</v>
      </c>
      <c r="B58" s="8" t="s">
        <v>69</v>
      </c>
      <c r="C58" s="3">
        <f>Calculations!C61</f>
        <v>178217</v>
      </c>
      <c r="D58" s="3">
        <f>Calculations!D61</f>
        <v>182683</v>
      </c>
      <c r="E58" s="3">
        <f>Calculations!E61</f>
        <v>188158</v>
      </c>
      <c r="F58" s="3">
        <f>Calculations!F61</f>
        <v>194677</v>
      </c>
      <c r="G58" s="3">
        <f>Calculations!G61</f>
        <v>204041</v>
      </c>
      <c r="H58" s="3">
        <f>Calculations!H61</f>
        <v>213347</v>
      </c>
      <c r="I58" s="3">
        <f>Calculations!I61</f>
        <v>229541</v>
      </c>
      <c r="J58" s="3">
        <f>Calculations!J61</f>
        <v>242749</v>
      </c>
      <c r="K58" s="3">
        <f>Calculations!K61</f>
        <v>252176</v>
      </c>
      <c r="L58" s="3">
        <f>Calculations!L61</f>
        <v>262880</v>
      </c>
      <c r="M58" s="3">
        <f>Calculations!M61</f>
        <v>272166</v>
      </c>
      <c r="N58" s="3">
        <f>Calculations!N61</f>
        <v>282422.75</v>
      </c>
      <c r="O58" s="3">
        <f>Calculations!O61</f>
        <v>292607</v>
      </c>
      <c r="P58" s="3">
        <f>Calculations!P61</f>
        <v>302956</v>
      </c>
      <c r="Q58" s="3">
        <f>Calculations!Q61</f>
        <v>312749</v>
      </c>
      <c r="R58" s="3">
        <f>Calculations!R61</f>
        <v>320459</v>
      </c>
      <c r="S58" s="3">
        <f>Calculations!S61</f>
        <v>328279</v>
      </c>
    </row>
    <row r="59" spans="1:19" s="3" customFormat="1" ht="11.25">
      <c r="A59" s="3" t="s">
        <v>70</v>
      </c>
      <c r="B59" s="8" t="s">
        <v>71</v>
      </c>
      <c r="C59" s="3">
        <f>Calculations!C62</f>
        <v>115285</v>
      </c>
      <c r="D59" s="3">
        <f>Calculations!D62</f>
        <v>119877</v>
      </c>
      <c r="E59" s="3">
        <f>Calculations!E62</f>
        <v>117418</v>
      </c>
      <c r="F59" s="3">
        <f>Calculations!F62</f>
        <v>121906</v>
      </c>
      <c r="G59" s="3">
        <f>Calculations!G62</f>
        <v>125863</v>
      </c>
      <c r="H59" s="3">
        <f>Calculations!H62</f>
        <v>127629</v>
      </c>
      <c r="I59" s="3">
        <f>Calculations!I62</f>
        <v>132310</v>
      </c>
      <c r="J59" s="3">
        <f>Calculations!J62</f>
        <v>135237</v>
      </c>
      <c r="K59" s="3">
        <f>Calculations!K62</f>
        <v>141186</v>
      </c>
      <c r="L59" s="3">
        <f>Calculations!L62</f>
        <v>145267</v>
      </c>
      <c r="M59" s="3">
        <f>Calculations!M62</f>
        <v>149576</v>
      </c>
      <c r="N59" s="3">
        <f>Calculations!N62</f>
        <v>153230.99</v>
      </c>
      <c r="O59" s="3">
        <f>Calculations!O62</f>
        <v>157327</v>
      </c>
      <c r="P59" s="3">
        <f>Calculations!P62</f>
        <v>164254</v>
      </c>
      <c r="Q59" s="3">
        <f>Calculations!Q62</f>
        <v>169079</v>
      </c>
      <c r="R59" s="3">
        <f>Calculations!R62</f>
        <v>169512</v>
      </c>
      <c r="S59" s="3">
        <f>Calculations!S62</f>
        <v>174450</v>
      </c>
    </row>
    <row r="60" spans="1:19" s="3" customFormat="1" ht="11.25">
      <c r="A60" s="3" t="s">
        <v>72</v>
      </c>
      <c r="B60" s="2" t="s">
        <v>73</v>
      </c>
      <c r="C60" s="3">
        <f>Calculations!C63</f>
        <v>-31328</v>
      </c>
      <c r="D60" s="3">
        <f>Calculations!D63</f>
        <v>-30665</v>
      </c>
      <c r="E60" s="3">
        <f>Calculations!E63</f>
        <v>-17647</v>
      </c>
      <c r="F60" s="3">
        <f>Calculations!F63</f>
        <v>-4271</v>
      </c>
      <c r="G60" s="3">
        <f>Calculations!G63</f>
        <v>-1883</v>
      </c>
      <c r="H60" s="3">
        <f>Calculations!H63</f>
        <v>-2904</v>
      </c>
      <c r="I60" s="3">
        <f>Calculations!I63</f>
        <v>-31329</v>
      </c>
      <c r="J60" s="3">
        <f>Calculations!J63</f>
        <v>-48015</v>
      </c>
      <c r="K60" s="3">
        <f>Calculations!K63</f>
        <v>-40651</v>
      </c>
      <c r="L60" s="3">
        <f>Calculations!L63</f>
        <v>-35867</v>
      </c>
      <c r="M60" s="3">
        <f>Calculations!M63</f>
        <v>-19517.97</v>
      </c>
      <c r="N60" s="3">
        <f>Calculations!N63</f>
        <v>-24418.02</v>
      </c>
      <c r="O60" s="3">
        <f>Calculations!O63</f>
        <v>-36511</v>
      </c>
      <c r="P60" s="3">
        <f>Calculations!P63</f>
        <v>-114285</v>
      </c>
      <c r="Q60" s="3">
        <f>Calculations!Q63</f>
        <v>-117101</v>
      </c>
      <c r="R60" s="3">
        <f>Calculations!R63</f>
        <v>-86227</v>
      </c>
      <c r="S60" s="3">
        <f>Calculations!S63</f>
        <v>-79256</v>
      </c>
    </row>
    <row r="61" s="3" customFormat="1" ht="11.25">
      <c r="B61" s="2"/>
    </row>
    <row r="62" s="3" customFormat="1" ht="11.25">
      <c r="B62" s="6" t="s">
        <v>74</v>
      </c>
    </row>
    <row r="63" s="3" customFormat="1" ht="11.25">
      <c r="B63" s="7" t="s">
        <v>23</v>
      </c>
    </row>
    <row r="64" spans="1:19" s="3" customFormat="1" ht="11.25">
      <c r="A64" s="3" t="s">
        <v>72</v>
      </c>
      <c r="B64" s="2" t="s">
        <v>73</v>
      </c>
      <c r="C64" s="3">
        <f>Calculations!C63</f>
        <v>-31328</v>
      </c>
      <c r="D64" s="3">
        <f>Calculations!D63</f>
        <v>-30665</v>
      </c>
      <c r="E64" s="3">
        <f>Calculations!E63</f>
        <v>-17647</v>
      </c>
      <c r="F64" s="3">
        <f>Calculations!F63</f>
        <v>-4271</v>
      </c>
      <c r="G64" s="3">
        <f>Calculations!G63</f>
        <v>-1883</v>
      </c>
      <c r="H64" s="3">
        <f>Calculations!H63</f>
        <v>-2904</v>
      </c>
      <c r="I64" s="3">
        <f>Calculations!I63</f>
        <v>-31329</v>
      </c>
      <c r="J64" s="3">
        <f>Calculations!J63</f>
        <v>-48015</v>
      </c>
      <c r="K64" s="3">
        <f>Calculations!K63</f>
        <v>-40651</v>
      </c>
      <c r="L64" s="3">
        <f>Calculations!L63</f>
        <v>-35867</v>
      </c>
      <c r="M64" s="3">
        <f>Calculations!M63</f>
        <v>-19517.97</v>
      </c>
      <c r="N64" s="3">
        <f>Calculations!N63</f>
        <v>-24418.02</v>
      </c>
      <c r="O64" s="3">
        <f>Calculations!O63</f>
        <v>-36511</v>
      </c>
      <c r="P64" s="3">
        <f>Calculations!P63</f>
        <v>-114285</v>
      </c>
      <c r="Q64" s="3">
        <f>Calculations!Q63</f>
        <v>-117101</v>
      </c>
      <c r="R64" s="3">
        <f>Calculations!R63</f>
        <v>-86227</v>
      </c>
      <c r="S64" s="3">
        <f>Calculations!S63</f>
        <v>-79256</v>
      </c>
    </row>
    <row r="65" spans="2:19" s="3" customFormat="1" ht="11.25">
      <c r="B65" s="2" t="s">
        <v>75</v>
      </c>
      <c r="C65" s="3">
        <f>Calculations!C70</f>
        <v>-7779</v>
      </c>
      <c r="D65" s="3">
        <f>Calculations!D70</f>
        <v>-5664</v>
      </c>
      <c r="E65" s="3">
        <f>Calculations!E70</f>
        <v>-8123</v>
      </c>
      <c r="F65" s="3">
        <f>Calculations!F70</f>
        <v>-9514</v>
      </c>
      <c r="G65" s="3">
        <f>Calculations!G70</f>
        <v>-5644</v>
      </c>
      <c r="H65" s="3">
        <f>Calculations!H70</f>
        <v>-7640</v>
      </c>
      <c r="I65" s="3">
        <f>Calculations!I70</f>
        <v>-5528</v>
      </c>
      <c r="J65" s="3">
        <f>Calculations!J70</f>
        <v>-2883</v>
      </c>
      <c r="K65" s="3">
        <f>Calculations!K70</f>
        <v>-3868</v>
      </c>
      <c r="L65" s="3">
        <f>Calculations!L70</f>
        <v>3763</v>
      </c>
      <c r="M65" s="3">
        <f>Calculations!M70</f>
        <v>-5873.200000000001</v>
      </c>
      <c r="N65" s="3">
        <f>Calculations!N70</f>
        <v>-8059.540000000001</v>
      </c>
      <c r="O65" s="3">
        <f>Calculations!O70</f>
        <v>-10939</v>
      </c>
      <c r="P65" s="3">
        <f>Calculations!P70</f>
        <v>-10079</v>
      </c>
      <c r="Q65" s="3">
        <f>Calculations!Q70</f>
        <v>-9099</v>
      </c>
      <c r="R65" s="3">
        <f>Calculations!R70</f>
        <v>-9144</v>
      </c>
      <c r="S65" s="3">
        <f>Calculations!S70</f>
        <v>-10222</v>
      </c>
    </row>
    <row r="66" s="3" customFormat="1" ht="11.25">
      <c r="B66" s="7" t="s">
        <v>29</v>
      </c>
    </row>
    <row r="67" spans="1:19" s="3" customFormat="1" ht="11.25">
      <c r="A67" s="3" t="s">
        <v>76</v>
      </c>
      <c r="B67" s="2" t="s">
        <v>77</v>
      </c>
      <c r="C67" s="3">
        <f>Calculations!C72</f>
        <v>39246</v>
      </c>
      <c r="D67" s="3">
        <f>Calculations!D72</f>
        <v>34572</v>
      </c>
      <c r="E67" s="3">
        <f>Calculations!E72</f>
        <v>38555</v>
      </c>
      <c r="F67" s="3">
        <f>Calculations!F72</f>
        <v>40964</v>
      </c>
      <c r="G67" s="3">
        <f>Calculations!G72</f>
        <v>44335</v>
      </c>
      <c r="H67" s="3">
        <f>Calculations!H72</f>
        <v>45872</v>
      </c>
      <c r="I67" s="3">
        <f>Calculations!I72</f>
        <v>46619</v>
      </c>
      <c r="J67" s="3">
        <f>Calculations!J72</f>
        <v>48481</v>
      </c>
      <c r="K67" s="3">
        <f>Calculations!K72</f>
        <v>51349</v>
      </c>
      <c r="L67" s="3">
        <f>Calculations!L72</f>
        <v>56807</v>
      </c>
      <c r="M67" s="3">
        <f>Calculations!M72</f>
        <v>57747</v>
      </c>
      <c r="N67" s="3">
        <f>Calculations!N72</f>
        <v>61708.95</v>
      </c>
      <c r="O67" s="3">
        <f>Calculations!O72</f>
        <v>63166</v>
      </c>
      <c r="P67" s="3">
        <f>Calculations!P72</f>
        <v>64793</v>
      </c>
      <c r="Q67" s="3">
        <f>Calculations!Q72</f>
        <v>60677</v>
      </c>
      <c r="R67" s="3">
        <f>Calculations!R72</f>
        <v>62473</v>
      </c>
      <c r="S67" s="3">
        <f>Calculations!S72</f>
        <v>64222</v>
      </c>
    </row>
    <row r="68" spans="2:19" s="3" customFormat="1" ht="11.25">
      <c r="B68" s="8" t="s">
        <v>78</v>
      </c>
      <c r="C68" s="3">
        <f>Calculations!C73</f>
        <v>38441</v>
      </c>
      <c r="D68" s="3">
        <f>Calculations!D73</f>
        <v>36417</v>
      </c>
      <c r="E68" s="3">
        <f>Calculations!E73</f>
        <v>37142</v>
      </c>
      <c r="F68" s="3">
        <f>Calculations!F73</f>
        <v>39906</v>
      </c>
      <c r="G68" s="3">
        <f>Calculations!G73</f>
        <v>44409</v>
      </c>
      <c r="H68" s="3">
        <f>Calculations!H73</f>
        <v>44895</v>
      </c>
      <c r="I68" s="3">
        <f>Calculations!I73</f>
        <v>44575</v>
      </c>
      <c r="J68" s="3">
        <f>Calculations!J73</f>
        <v>47933</v>
      </c>
      <c r="K68" s="3">
        <f>Calculations!K73</f>
        <v>51090</v>
      </c>
      <c r="L68" s="3">
        <f>Calculations!L73</f>
        <v>56237</v>
      </c>
      <c r="M68" s="3">
        <f>Calculations!M73</f>
        <v>57561</v>
      </c>
      <c r="N68" s="3">
        <f>Calculations!N73</f>
        <v>61490.95</v>
      </c>
      <c r="O68" s="3">
        <f>Calculations!O73</f>
        <v>62698</v>
      </c>
      <c r="P68" s="3">
        <f>Calculations!P73</f>
        <v>64355</v>
      </c>
      <c r="Q68" s="3">
        <f>Calculations!Q73</f>
        <v>60405</v>
      </c>
      <c r="R68" s="3">
        <f>Calculations!R73</f>
        <v>62702</v>
      </c>
      <c r="S68" s="3">
        <f>Calculations!S73</f>
        <v>63741</v>
      </c>
    </row>
    <row r="69" spans="2:19" s="3" customFormat="1" ht="11.25">
      <c r="B69" s="8" t="s">
        <v>79</v>
      </c>
      <c r="C69" s="3">
        <f>Calculations!C74</f>
        <v>805</v>
      </c>
      <c r="D69" s="3">
        <f>Calculations!D74</f>
        <v>-1845</v>
      </c>
      <c r="E69" s="3">
        <f>Calculations!E74</f>
        <v>1413</v>
      </c>
      <c r="F69" s="3">
        <f>Calculations!F74</f>
        <v>1058</v>
      </c>
      <c r="G69" s="3">
        <f>Calculations!G74</f>
        <v>-74</v>
      </c>
      <c r="H69" s="3">
        <f>Calculations!H74</f>
        <v>977</v>
      </c>
      <c r="I69" s="3">
        <f>Calculations!I74</f>
        <v>2044</v>
      </c>
      <c r="J69" s="3">
        <f>Calculations!J74</f>
        <v>548</v>
      </c>
      <c r="K69" s="3">
        <f>Calculations!K74</f>
        <v>259</v>
      </c>
      <c r="L69" s="3">
        <f>Calculations!L74</f>
        <v>570</v>
      </c>
      <c r="M69" s="3">
        <f>Calculations!M74</f>
        <v>186</v>
      </c>
      <c r="N69" s="3">
        <f>Calculations!N74</f>
        <v>218</v>
      </c>
      <c r="O69" s="3">
        <f>Calculations!O74</f>
        <v>468</v>
      </c>
      <c r="P69" s="3">
        <f>Calculations!P74</f>
        <v>438</v>
      </c>
      <c r="Q69" s="3">
        <f>Calculations!Q74</f>
        <v>272</v>
      </c>
      <c r="R69" s="3">
        <f>Calculations!R74</f>
        <v>-229</v>
      </c>
      <c r="S69" s="3">
        <f>Calculations!S74</f>
        <v>481</v>
      </c>
    </row>
    <row r="70" spans="1:19" s="3" customFormat="1" ht="11.25">
      <c r="A70" s="3" t="s">
        <v>34</v>
      </c>
      <c r="B70" s="2" t="s">
        <v>35</v>
      </c>
      <c r="C70" s="3">
        <f>Calculations!C75</f>
        <v>29652</v>
      </c>
      <c r="D70" s="3">
        <f>Calculations!D75</f>
        <v>30498</v>
      </c>
      <c r="E70" s="3">
        <f>Calculations!E75</f>
        <v>31071</v>
      </c>
      <c r="F70" s="3">
        <f>Calculations!F75</f>
        <v>31458</v>
      </c>
      <c r="G70" s="3">
        <f>Calculations!G75</f>
        <v>31845</v>
      </c>
      <c r="H70" s="3">
        <f>Calculations!H75</f>
        <v>33160</v>
      </c>
      <c r="I70" s="3">
        <f>Calculations!I75</f>
        <v>34476</v>
      </c>
      <c r="J70" s="3">
        <f>Calculations!J75</f>
        <v>36175</v>
      </c>
      <c r="K70" s="3">
        <f>Calculations!K75</f>
        <v>38063</v>
      </c>
      <c r="L70" s="3">
        <f>Calculations!L75</f>
        <v>40172</v>
      </c>
      <c r="M70" s="3">
        <f>Calculations!M75</f>
        <v>42769</v>
      </c>
      <c r="N70" s="3">
        <f>Calculations!N75</f>
        <v>45127</v>
      </c>
      <c r="O70" s="3">
        <f>Calculations!O75</f>
        <v>48451</v>
      </c>
      <c r="P70" s="3">
        <f>Calculations!P75</f>
        <v>49560</v>
      </c>
      <c r="Q70" s="3">
        <f>Calculations!Q75</f>
        <v>51279</v>
      </c>
      <c r="R70" s="3">
        <f>Calculations!R75</f>
        <v>53792</v>
      </c>
      <c r="S70" s="3">
        <f>Calculations!S75</f>
        <v>55460</v>
      </c>
    </row>
    <row r="71" spans="1:19" s="3" customFormat="1" ht="11.25">
      <c r="A71" s="3" t="s">
        <v>80</v>
      </c>
      <c r="B71" s="2" t="s">
        <v>81</v>
      </c>
      <c r="C71" s="3">
        <f>Calculations!C76</f>
        <v>9594</v>
      </c>
      <c r="D71" s="3">
        <f>Calculations!D76</f>
        <v>4074</v>
      </c>
      <c r="E71" s="3">
        <f>Calculations!E76</f>
        <v>7484</v>
      </c>
      <c r="F71" s="3">
        <f>Calculations!F76</f>
        <v>9506</v>
      </c>
      <c r="G71" s="3">
        <f>Calculations!G76</f>
        <v>12490</v>
      </c>
      <c r="H71" s="3">
        <f>Calculations!H76</f>
        <v>12712</v>
      </c>
      <c r="I71" s="3">
        <f>Calculations!I76</f>
        <v>12143</v>
      </c>
      <c r="J71" s="3">
        <f>Calculations!J76</f>
        <v>12306</v>
      </c>
      <c r="K71" s="3">
        <f>Calculations!K76</f>
        <v>13286</v>
      </c>
      <c r="L71" s="3">
        <f>Calculations!L76</f>
        <v>16635</v>
      </c>
      <c r="M71" s="3">
        <f>Calculations!M76</f>
        <v>14978</v>
      </c>
      <c r="N71" s="3">
        <f>Calculations!N76</f>
        <v>16581.949999999997</v>
      </c>
      <c r="O71" s="3">
        <f>Calculations!O76</f>
        <v>14715</v>
      </c>
      <c r="P71" s="3">
        <f>Calculations!P76</f>
        <v>15233</v>
      </c>
      <c r="Q71" s="3">
        <f>Calculations!Q76</f>
        <v>9398</v>
      </c>
      <c r="R71" s="3">
        <f>Calculations!R76</f>
        <v>8681</v>
      </c>
      <c r="S71" s="3">
        <f>Calculations!S76</f>
        <v>8762</v>
      </c>
    </row>
    <row r="72" spans="1:19" s="3" customFormat="1" ht="11.25">
      <c r="A72" s="3" t="s">
        <v>82</v>
      </c>
      <c r="B72" s="2" t="s">
        <v>83</v>
      </c>
      <c r="C72" s="3">
        <f>Calculations!C77</f>
        <v>-49412</v>
      </c>
      <c r="D72" s="3">
        <f>Calculations!D77</f>
        <v>-41882</v>
      </c>
      <c r="E72" s="3">
        <f>Calculations!E77</f>
        <v>-34740</v>
      </c>
      <c r="F72" s="3">
        <f>Calculations!F77</f>
        <v>-24733</v>
      </c>
      <c r="G72" s="3">
        <f>Calculations!G77</f>
        <v>-21936</v>
      </c>
      <c r="H72" s="3">
        <f>Calculations!H77</f>
        <v>-24744</v>
      </c>
      <c r="I72" s="3">
        <f>Calculations!I77</f>
        <v>-50698</v>
      </c>
      <c r="J72" s="3">
        <f>Calculations!J77</f>
        <v>-64954</v>
      </c>
      <c r="K72" s="3">
        <f>Calculations!K77</f>
        <v>-59881</v>
      </c>
      <c r="L72" s="3">
        <f>Calculations!L77</f>
        <v>-50957</v>
      </c>
      <c r="M72" s="3">
        <f>Calculations!M77</f>
        <v>-42726.17</v>
      </c>
      <c r="N72" s="3">
        <f>Calculations!N77</f>
        <v>-51898.84</v>
      </c>
      <c r="O72" s="3">
        <f>Calculations!O77</f>
        <v>-64625</v>
      </c>
      <c r="P72" s="3">
        <f>Calculations!P77</f>
        <v>-142630</v>
      </c>
      <c r="Q72" s="3">
        <f>Calculations!Q77</f>
        <v>-137326</v>
      </c>
      <c r="R72" s="3">
        <f>Calculations!R77</f>
        <v>-105856</v>
      </c>
      <c r="S72" s="3">
        <f>Calculations!S77</f>
        <v>-98251</v>
      </c>
    </row>
    <row r="73" s="3" customFormat="1" ht="11.25">
      <c r="B73" s="2"/>
    </row>
    <row r="74" ht="12.75">
      <c r="B74" s="6" t="s">
        <v>84</v>
      </c>
    </row>
    <row r="75" spans="2:19" s="9" customFormat="1" ht="12.75" customHeight="1">
      <c r="B75" s="10" t="s">
        <v>85</v>
      </c>
      <c r="C75" s="11">
        <f>Calculations!C81</f>
        <v>42671</v>
      </c>
      <c r="D75" s="11">
        <f>Calculations!D81</f>
        <v>69511</v>
      </c>
      <c r="E75" s="11">
        <f>Calculations!E81</f>
        <v>19447</v>
      </c>
      <c r="F75" s="11">
        <f>Calculations!F81</f>
        <v>15376</v>
      </c>
      <c r="G75" s="11">
        <f>Calculations!G81</f>
        <v>33228</v>
      </c>
      <c r="H75" s="11">
        <f>Calculations!H81</f>
        <v>24142</v>
      </c>
      <c r="I75" s="11">
        <f>Calculations!I81</f>
        <v>68384</v>
      </c>
      <c r="J75" s="11">
        <f>Calculations!J81</f>
        <v>106642</v>
      </c>
      <c r="K75" s="11">
        <f>Calculations!K81</f>
        <v>63488</v>
      </c>
      <c r="L75" s="11">
        <f>Calculations!L81</f>
        <v>71038</v>
      </c>
      <c r="M75" s="11">
        <f>Calculations!M81</f>
        <v>12297</v>
      </c>
      <c r="N75" s="11">
        <f>Calculations!N81</f>
        <v>67978</v>
      </c>
      <c r="O75" s="11">
        <f>Calculations!O81</f>
        <v>104994</v>
      </c>
      <c r="P75" s="11">
        <f>Calculations!P81</f>
        <v>192019</v>
      </c>
      <c r="Q75" s="11">
        <f>Calculations!Q81</f>
        <v>118465</v>
      </c>
      <c r="R75" s="11">
        <f>Calculations!R81</f>
        <v>133322</v>
      </c>
      <c r="S75" s="11">
        <f>Calculations!S81</f>
        <v>150336</v>
      </c>
    </row>
    <row r="76" spans="1:19" s="9" customFormat="1" ht="11.25">
      <c r="A76" s="9" t="s">
        <v>86</v>
      </c>
      <c r="B76" s="9" t="s">
        <v>87</v>
      </c>
      <c r="C76" s="11">
        <f>Calculations!C82</f>
        <v>1920</v>
      </c>
      <c r="D76" s="11">
        <f>Calculations!D82</f>
        <v>-2913</v>
      </c>
      <c r="E76" s="11">
        <f>Calculations!E82</f>
        <v>2240</v>
      </c>
      <c r="F76" s="11">
        <f>Calculations!F82</f>
        <v>3313</v>
      </c>
      <c r="G76" s="11">
        <f>Calculations!G82</f>
        <v>-8949</v>
      </c>
      <c r="H76" s="11">
        <f>Calculations!H82</f>
        <v>-4258</v>
      </c>
      <c r="I76" s="11">
        <f>Calculations!I82</f>
        <v>-6656</v>
      </c>
      <c r="J76" s="11">
        <f>Calculations!J82</f>
        <v>-6326</v>
      </c>
      <c r="K76" s="11">
        <f>Calculations!K82</f>
        <v>-1164</v>
      </c>
      <c r="L76" s="11">
        <f>Calculations!L82</f>
        <v>553</v>
      </c>
      <c r="M76" s="11">
        <f>Calculations!M82</f>
        <v>4668</v>
      </c>
      <c r="N76" s="11">
        <f>Calculations!N82</f>
        <v>1756</v>
      </c>
      <c r="O76" s="11">
        <f>Calculations!O82</f>
        <v>4150</v>
      </c>
      <c r="P76" s="11">
        <f>Calculations!P82</f>
        <v>-2894</v>
      </c>
      <c r="Q76" s="11">
        <f>Calculations!Q82</f>
        <v>-660</v>
      </c>
      <c r="R76" s="11">
        <f>Calculations!R82</f>
        <v>7050</v>
      </c>
      <c r="S76" s="11">
        <f>Calculations!S82</f>
        <v>7622</v>
      </c>
    </row>
    <row r="77" spans="1:19" s="9" customFormat="1" ht="11.25">
      <c r="A77" s="9" t="s">
        <v>88</v>
      </c>
      <c r="B77" s="9" t="s">
        <v>89</v>
      </c>
      <c r="C77" s="11">
        <f>Calculations!C83</f>
        <v>67042</v>
      </c>
      <c r="D77" s="11">
        <f>Calculations!D83</f>
        <v>46306</v>
      </c>
      <c r="E77" s="11">
        <f>Calculations!E83</f>
        <v>48823</v>
      </c>
      <c r="F77" s="11">
        <f>Calculations!F83</f>
        <v>19487</v>
      </c>
      <c r="G77" s="11">
        <f>Calculations!G83</f>
        <v>30395</v>
      </c>
      <c r="H77" s="11">
        <f>Calculations!H83</f>
        <v>33938</v>
      </c>
      <c r="I77" s="11">
        <f>Calculations!I83</f>
        <v>63818</v>
      </c>
      <c r="J77" s="11">
        <f>Calculations!J83</f>
        <v>84932</v>
      </c>
      <c r="K77" s="11">
        <f>Calculations!K83</f>
        <v>73386</v>
      </c>
      <c r="L77" s="11">
        <f>Calculations!L83</f>
        <v>62402</v>
      </c>
      <c r="M77" s="11">
        <f>Calculations!M83</f>
        <v>-5026</v>
      </c>
      <c r="N77" s="11">
        <f>Calculations!N83</f>
        <v>40053</v>
      </c>
      <c r="O77" s="11">
        <f>Calculations!O83</f>
        <v>99125</v>
      </c>
      <c r="P77" s="11">
        <f>Calculations!P83</f>
        <v>164876</v>
      </c>
      <c r="Q77" s="11">
        <f>Calculations!Q83</f>
        <v>93343</v>
      </c>
      <c r="R77" s="11">
        <f>Calculations!R83</f>
        <v>125135</v>
      </c>
      <c r="S77" s="11">
        <f>Calculations!S83</f>
        <v>82397</v>
      </c>
    </row>
    <row r="78" spans="1:19" s="9" customFormat="1" ht="11.25">
      <c r="A78" s="9" t="s">
        <v>90</v>
      </c>
      <c r="B78" s="9" t="s">
        <v>91</v>
      </c>
      <c r="C78" s="11">
        <f>Calculations!C84</f>
        <v>-16420</v>
      </c>
      <c r="D78" s="11">
        <f>Calculations!D84</f>
        <v>6537</v>
      </c>
      <c r="E78" s="11">
        <f>Calculations!E84</f>
        <v>-14017</v>
      </c>
      <c r="F78" s="11">
        <f>Calculations!F84</f>
        <v>-8245</v>
      </c>
      <c r="G78" s="11">
        <f>Calculations!G84</f>
        <v>-461</v>
      </c>
      <c r="H78" s="11">
        <f>Calculations!H84</f>
        <v>-6211</v>
      </c>
      <c r="I78" s="11">
        <f>Calculations!I84</f>
        <v>3080</v>
      </c>
      <c r="J78" s="11">
        <f>Calculations!J84</f>
        <v>13906</v>
      </c>
      <c r="K78" s="11">
        <f>Calculations!K84</f>
        <v>3701</v>
      </c>
      <c r="L78" s="11">
        <f>Calculations!L84</f>
        <v>4817</v>
      </c>
      <c r="M78" s="11">
        <f>Calculations!M84</f>
        <v>4678</v>
      </c>
      <c r="N78" s="11">
        <f>Calculations!N84</f>
        <v>15883</v>
      </c>
      <c r="O78" s="11">
        <f>Calculations!O84</f>
        <v>1468</v>
      </c>
      <c r="P78" s="11">
        <f>Calculations!P84</f>
        <v>18743</v>
      </c>
      <c r="Q78" s="11">
        <f>Calculations!Q84</f>
        <v>17806</v>
      </c>
      <c r="R78" s="11">
        <f>Calculations!R84</f>
        <v>-9649</v>
      </c>
      <c r="S78" s="11">
        <f>Calculations!S84</f>
        <v>34740</v>
      </c>
    </row>
    <row r="79" spans="1:19" s="9" customFormat="1" ht="11.25">
      <c r="A79" s="9" t="s">
        <v>92</v>
      </c>
      <c r="B79" s="9" t="s">
        <v>93</v>
      </c>
      <c r="C79" s="11"/>
      <c r="D79" s="11"/>
      <c r="E79" s="11"/>
      <c r="F79" s="11"/>
      <c r="G79" s="11"/>
      <c r="H79" s="11"/>
      <c r="I79" s="11"/>
      <c r="J79" s="11"/>
      <c r="K79" s="11"/>
      <c r="L79" s="11"/>
      <c r="M79" s="11"/>
      <c r="N79" s="11"/>
      <c r="O79" s="11"/>
      <c r="P79" s="11"/>
      <c r="Q79" s="11"/>
      <c r="R79" s="11"/>
      <c r="S79" s="11"/>
    </row>
    <row r="80" spans="1:19" s="9" customFormat="1" ht="11.25">
      <c r="A80" s="9" t="s">
        <v>94</v>
      </c>
      <c r="B80" s="9" t="s">
        <v>95</v>
      </c>
      <c r="C80" s="11"/>
      <c r="D80" s="11"/>
      <c r="E80" s="11"/>
      <c r="F80" s="11"/>
      <c r="G80" s="11"/>
      <c r="H80" s="11"/>
      <c r="I80" s="11"/>
      <c r="J80" s="11"/>
      <c r="K80" s="11"/>
      <c r="L80" s="11"/>
      <c r="M80" s="11"/>
      <c r="N80" s="11"/>
      <c r="O80" s="11"/>
      <c r="P80" s="11"/>
      <c r="Q80" s="11"/>
      <c r="R80" s="11"/>
      <c r="S80" s="11"/>
    </row>
    <row r="81" spans="1:19" s="9" customFormat="1" ht="11.25">
      <c r="A81" s="9" t="s">
        <v>96</v>
      </c>
      <c r="B81" s="9" t="s">
        <v>97</v>
      </c>
      <c r="C81" s="11">
        <f>Calculations!C87</f>
        <v>-9871</v>
      </c>
      <c r="D81" s="11">
        <f>Calculations!D87</f>
        <v>19581</v>
      </c>
      <c r="E81" s="11">
        <f>Calculations!E87</f>
        <v>-17599</v>
      </c>
      <c r="F81" s="11">
        <f>Calculations!F87</f>
        <v>821</v>
      </c>
      <c r="G81" s="11">
        <f>Calculations!G87</f>
        <v>12243</v>
      </c>
      <c r="H81" s="11">
        <f>Calculations!H87</f>
        <v>673</v>
      </c>
      <c r="I81" s="11">
        <f>Calculations!I87</f>
        <v>8142</v>
      </c>
      <c r="J81" s="11">
        <f>Calculations!J87</f>
        <v>14130</v>
      </c>
      <c r="K81" s="11">
        <f>Calculations!K87</f>
        <v>-12435</v>
      </c>
      <c r="L81" s="11">
        <f>Calculations!L87</f>
        <v>3265</v>
      </c>
      <c r="M81" s="11">
        <f>Calculations!M87</f>
        <v>7977</v>
      </c>
      <c r="N81" s="11">
        <f>Calculations!N87</f>
        <v>10286</v>
      </c>
      <c r="O81" s="11">
        <f>Calculations!O87</f>
        <v>251</v>
      </c>
      <c r="P81" s="11">
        <f>Calculations!P87</f>
        <v>11295</v>
      </c>
      <c r="Q81" s="11">
        <f>Calculations!Q87</f>
        <v>7976</v>
      </c>
      <c r="R81" s="11">
        <f>Calculations!R87</f>
        <v>10786</v>
      </c>
      <c r="S81" s="11">
        <f>Calculations!S87</f>
        <v>25577</v>
      </c>
    </row>
    <row r="82" spans="3:18" s="9" customFormat="1" ht="11.25">
      <c r="C82" s="11"/>
      <c r="D82" s="11"/>
      <c r="E82" s="11"/>
      <c r="F82" s="11"/>
      <c r="G82" s="11"/>
      <c r="H82" s="11"/>
      <c r="I82" s="11"/>
      <c r="J82" s="11"/>
      <c r="K82" s="11"/>
      <c r="L82" s="11"/>
      <c r="M82" s="11"/>
      <c r="N82" s="11"/>
      <c r="O82" s="11"/>
      <c r="P82" s="11"/>
      <c r="Q82" s="11"/>
      <c r="R82" s="11"/>
    </row>
    <row r="83" spans="2:19" s="9" customFormat="1" ht="11.25">
      <c r="B83" s="10" t="s">
        <v>98</v>
      </c>
      <c r="C83" s="11">
        <f>Calculations!C89</f>
        <v>-6740</v>
      </c>
      <c r="D83" s="11">
        <f>Calculations!D89</f>
        <v>27628</v>
      </c>
      <c r="E83" s="11">
        <f>Calculations!E89</f>
        <v>-15295</v>
      </c>
      <c r="F83" s="11">
        <f>Calculations!F89</f>
        <v>-9358</v>
      </c>
      <c r="G83" s="11">
        <f>Calculations!G89</f>
        <v>11292</v>
      </c>
      <c r="H83" s="11">
        <f>Calculations!H89</f>
        <v>-604</v>
      </c>
      <c r="I83" s="11">
        <f>Calculations!I89</f>
        <v>17685</v>
      </c>
      <c r="J83" s="11">
        <f>Calculations!J89</f>
        <v>41688</v>
      </c>
      <c r="K83" s="11">
        <f>Calculations!K89</f>
        <v>3605</v>
      </c>
      <c r="L83" s="11">
        <f>Calculations!L89</f>
        <v>20081</v>
      </c>
      <c r="M83" s="11">
        <f>Calculations!M89</f>
        <v>-30428</v>
      </c>
      <c r="N83" s="11">
        <f>Calculations!N89</f>
        <v>16078</v>
      </c>
      <c r="O83" s="11">
        <f>Calculations!O89</f>
        <v>40370</v>
      </c>
      <c r="P83" s="11">
        <f>Calculations!P89</f>
        <v>49388</v>
      </c>
      <c r="Q83" s="11">
        <f>Calculations!Q89</f>
        <v>-18863</v>
      </c>
      <c r="R83" s="11">
        <f>Calculations!R89</f>
        <v>27462</v>
      </c>
      <c r="S83" s="11">
        <f>Calculations!S89</f>
        <v>51532</v>
      </c>
    </row>
    <row r="84" spans="1:19" s="9" customFormat="1" ht="11.25">
      <c r="A84" s="9" t="s">
        <v>99</v>
      </c>
      <c r="B84" s="9" t="s">
        <v>100</v>
      </c>
      <c r="C84" s="11"/>
      <c r="D84" s="11"/>
      <c r="E84" s="11"/>
      <c r="F84" s="11"/>
      <c r="G84" s="11"/>
      <c r="H84" s="11"/>
      <c r="I84" s="11"/>
      <c r="J84" s="11"/>
      <c r="K84" s="11"/>
      <c r="L84" s="11"/>
      <c r="M84" s="11"/>
      <c r="N84" s="11"/>
      <c r="O84" s="11"/>
      <c r="P84" s="11"/>
      <c r="Q84" s="11"/>
      <c r="R84" s="11"/>
      <c r="S84" s="11"/>
    </row>
    <row r="85" spans="1:19" s="9" customFormat="1" ht="11.25">
      <c r="A85" s="9" t="s">
        <v>86</v>
      </c>
      <c r="B85" s="9" t="s">
        <v>87</v>
      </c>
      <c r="C85" s="11">
        <f>Calculations!C91</f>
        <v>-2093</v>
      </c>
      <c r="D85" s="11">
        <f>Calculations!D91</f>
        <v>14298</v>
      </c>
      <c r="E85" s="11">
        <f>Calculations!E91</f>
        <v>3135</v>
      </c>
      <c r="F85" s="11">
        <f>Calculations!F91</f>
        <v>-3069</v>
      </c>
      <c r="G85" s="11">
        <f>Calculations!G91</f>
        <v>-6216</v>
      </c>
      <c r="H85" s="11">
        <f>Calculations!H91</f>
        <v>-4200</v>
      </c>
      <c r="I85" s="11">
        <f>Calculations!I91</f>
        <v>14466</v>
      </c>
      <c r="J85" s="11">
        <f>Calculations!J91</f>
        <v>13608</v>
      </c>
      <c r="K85" s="11">
        <f>Calculations!K91</f>
        <v>3936</v>
      </c>
      <c r="L85" s="11">
        <f>Calculations!L91</f>
        <v>-2068</v>
      </c>
      <c r="M85" s="11">
        <f>Calculations!M91</f>
        <v>-30915</v>
      </c>
      <c r="N85" s="11">
        <f>Calculations!N91</f>
        <v>869</v>
      </c>
      <c r="O85" s="11">
        <f>Calculations!O91</f>
        <v>16545</v>
      </c>
      <c r="P85" s="11">
        <f>Calculations!P91</f>
        <v>16970</v>
      </c>
      <c r="Q85" s="11">
        <f>Calculations!Q91</f>
        <v>-16395</v>
      </c>
      <c r="R85" s="11">
        <f>Calculations!R91</f>
        <v>15885</v>
      </c>
      <c r="S85" s="11">
        <f>Calculations!S91</f>
        <v>-5965</v>
      </c>
    </row>
    <row r="86" spans="1:19" s="9" customFormat="1" ht="11.25">
      <c r="A86" s="9" t="s">
        <v>88</v>
      </c>
      <c r="B86" s="9" t="s">
        <v>89</v>
      </c>
      <c r="C86" s="11">
        <f>Calculations!C92</f>
        <v>1099</v>
      </c>
      <c r="D86" s="11">
        <f>Calculations!D92</f>
        <v>-1857</v>
      </c>
      <c r="E86" s="11">
        <f>Calculations!E92</f>
        <v>-383</v>
      </c>
      <c r="F86" s="11">
        <f>Calculations!F92</f>
        <v>-827</v>
      </c>
      <c r="G86" s="11">
        <f>Calculations!G92</f>
        <v>240</v>
      </c>
      <c r="H86" s="11">
        <f>Calculations!H92</f>
        <v>3650</v>
      </c>
      <c r="I86" s="11">
        <f>Calculations!I92</f>
        <v>-5239</v>
      </c>
      <c r="J86" s="11">
        <f>Calculations!J92</f>
        <v>-3866</v>
      </c>
      <c r="K86" s="11">
        <f>Calculations!K92</f>
        <v>312</v>
      </c>
      <c r="L86" s="11">
        <f>Calculations!L92</f>
        <v>1940</v>
      </c>
      <c r="M86" s="11">
        <f>Calculations!M92</f>
        <v>6285</v>
      </c>
      <c r="N86" s="11">
        <f>Calculations!N92</f>
        <v>5239</v>
      </c>
      <c r="O86" s="11">
        <f>Calculations!O92</f>
        <v>15317</v>
      </c>
      <c r="P86" s="11">
        <f>Calculations!P92</f>
        <v>-6358</v>
      </c>
      <c r="Q86" s="11">
        <f>Calculations!Q92</f>
        <v>2024</v>
      </c>
      <c r="R86" s="11">
        <f>Calculations!R92</f>
        <v>-4698</v>
      </c>
      <c r="S86" s="11">
        <f>Calculations!S92</f>
        <v>-3832</v>
      </c>
    </row>
    <row r="87" spans="1:19" s="9" customFormat="1" ht="11.25">
      <c r="A87" s="9" t="s">
        <v>90</v>
      </c>
      <c r="B87" s="9" t="s">
        <v>91</v>
      </c>
      <c r="C87" s="11">
        <f>Calculations!C93</f>
        <v>-2303</v>
      </c>
      <c r="D87" s="11">
        <f>Calculations!D93</f>
        <v>-342</v>
      </c>
      <c r="E87" s="11">
        <f>Calculations!E93</f>
        <v>-288</v>
      </c>
      <c r="F87" s="11">
        <f>Calculations!F93</f>
        <v>-3550</v>
      </c>
      <c r="G87" s="11">
        <f>Calculations!G93</f>
        <v>296</v>
      </c>
      <c r="H87" s="11">
        <f>Calculations!H93</f>
        <v>229</v>
      </c>
      <c r="I87" s="11">
        <f>Calculations!I93</f>
        <v>-1609</v>
      </c>
      <c r="J87" s="11">
        <f>Calculations!J93</f>
        <v>3015</v>
      </c>
      <c r="K87" s="11">
        <f>Calculations!K93</f>
        <v>2950</v>
      </c>
      <c r="L87" s="11">
        <f>Calculations!L93</f>
        <v>-1959</v>
      </c>
      <c r="M87" s="11">
        <f>Calculations!M93</f>
        <v>-2195</v>
      </c>
      <c r="N87" s="11">
        <f>Calculations!N93</f>
        <v>-255</v>
      </c>
      <c r="O87" s="11">
        <f>Calculations!O93</f>
        <v>-1359</v>
      </c>
      <c r="P87" s="11">
        <f>Calculations!P93</f>
        <v>7813</v>
      </c>
      <c r="Q87" s="11">
        <f>Calculations!Q93</f>
        <v>2858</v>
      </c>
      <c r="R87" s="11">
        <f>Calculations!R93</f>
        <v>6993</v>
      </c>
      <c r="S87" s="11">
        <f>Calculations!S93</f>
        <v>26668</v>
      </c>
    </row>
    <row r="88" spans="1:19" s="9" customFormat="1" ht="11.25">
      <c r="A88" s="9" t="s">
        <v>92</v>
      </c>
      <c r="B88" s="9" t="s">
        <v>93</v>
      </c>
      <c r="C88" s="11">
        <f>Calculations!C94</f>
        <v>614</v>
      </c>
      <c r="D88" s="11">
        <f>Calculations!D94</f>
        <v>-4686</v>
      </c>
      <c r="E88" s="11">
        <f>Calculations!E94</f>
        <v>-1042</v>
      </c>
      <c r="F88" s="11">
        <f>Calculations!F94</f>
        <v>4274</v>
      </c>
      <c r="G88" s="11">
        <f>Calculations!G94</f>
        <v>6604</v>
      </c>
      <c r="H88" s="11">
        <f>Calculations!H94</f>
        <v>-2072</v>
      </c>
      <c r="I88" s="11">
        <f>Calculations!I94</f>
        <v>2154</v>
      </c>
      <c r="J88" s="11">
        <f>Calculations!J94</f>
        <v>17222</v>
      </c>
      <c r="K88" s="11">
        <f>Calculations!K94</f>
        <v>5914</v>
      </c>
      <c r="L88" s="11">
        <f>Calculations!L94</f>
        <v>8399</v>
      </c>
      <c r="M88" s="11">
        <f>Calculations!M94</f>
        <v>-11408</v>
      </c>
      <c r="N88" s="11">
        <f>Calculations!N94</f>
        <v>-1064</v>
      </c>
      <c r="O88" s="11">
        <f>Calculations!O94</f>
        <v>5195</v>
      </c>
      <c r="P88" s="11">
        <f>Calculations!P94</f>
        <v>11409</v>
      </c>
      <c r="Q88" s="11">
        <f>Calculations!Q94</f>
        <v>-9368</v>
      </c>
      <c r="R88" s="11">
        <f>Calculations!R94</f>
        <v>-4830</v>
      </c>
      <c r="S88" s="11">
        <f>Calculations!S94</f>
        <v>21344</v>
      </c>
    </row>
    <row r="89" spans="1:19" s="9" customFormat="1" ht="11.25">
      <c r="A89" s="9" t="s">
        <v>94</v>
      </c>
      <c r="B89" s="9" t="s">
        <v>95</v>
      </c>
      <c r="C89" s="11">
        <f>Calculations!C95</f>
        <v>-40</v>
      </c>
      <c r="D89" s="11">
        <f>Calculations!D95</f>
        <v>60</v>
      </c>
      <c r="E89" s="11">
        <f>Calculations!E95</f>
        <v>50</v>
      </c>
      <c r="F89" s="11">
        <f>Calculations!F95</f>
        <v>110</v>
      </c>
      <c r="G89" s="11">
        <f>Calculations!G95</f>
        <v>40</v>
      </c>
      <c r="H89" s="11">
        <f>Calculations!H95</f>
        <v>70</v>
      </c>
      <c r="I89" s="11">
        <f>Calculations!I95</f>
        <v>60</v>
      </c>
      <c r="J89" s="11">
        <f>Calculations!J95</f>
        <v>60</v>
      </c>
      <c r="K89" s="11">
        <f>Calculations!K95</f>
        <v>130</v>
      </c>
      <c r="L89" s="11">
        <f>Calculations!L95</f>
        <v>50</v>
      </c>
      <c r="M89" s="11">
        <f>Calculations!M95</f>
        <v>30</v>
      </c>
      <c r="N89" s="11">
        <f>Calculations!N95</f>
        <v>42</v>
      </c>
      <c r="O89" s="11">
        <f>Calculations!O95</f>
        <v>6</v>
      </c>
      <c r="P89" s="11">
        <f>Calculations!P95</f>
        <v>40</v>
      </c>
      <c r="Q89" s="11">
        <f>Calculations!Q95</f>
        <v>34</v>
      </c>
      <c r="R89" s="11">
        <f>Calculations!R95</f>
        <v>33</v>
      </c>
      <c r="S89" s="11">
        <f>Calculations!S95</f>
        <v>33</v>
      </c>
    </row>
    <row r="90" spans="1:19" s="9" customFormat="1" ht="11.25">
      <c r="A90" s="9" t="s">
        <v>96</v>
      </c>
      <c r="B90" s="9" t="s">
        <v>101</v>
      </c>
      <c r="C90" s="11">
        <f>Calculations!C96</f>
        <v>-4017</v>
      </c>
      <c r="D90" s="11">
        <f>Calculations!D96</f>
        <v>20155</v>
      </c>
      <c r="E90" s="11">
        <f>Calculations!E96</f>
        <v>-16767</v>
      </c>
      <c r="F90" s="11">
        <f>Calculations!F96</f>
        <v>-6296</v>
      </c>
      <c r="G90" s="11">
        <f>Calculations!G96</f>
        <v>10328</v>
      </c>
      <c r="H90" s="11">
        <f>Calculations!H96</f>
        <v>1719</v>
      </c>
      <c r="I90" s="11">
        <f>Calculations!I96</f>
        <v>7853</v>
      </c>
      <c r="J90" s="11">
        <f>Calculations!J96</f>
        <v>11649</v>
      </c>
      <c r="K90" s="11">
        <f>Calculations!K96</f>
        <v>-9638</v>
      </c>
      <c r="L90" s="11">
        <f>Calculations!L96</f>
        <v>13719</v>
      </c>
      <c r="M90" s="11">
        <f>Calculations!M96</f>
        <v>7775</v>
      </c>
      <c r="N90" s="11">
        <f>Calculations!N96</f>
        <v>11248</v>
      </c>
      <c r="O90" s="11">
        <f>Calculations!O96</f>
        <v>4666</v>
      </c>
      <c r="P90" s="11">
        <f>Calculations!P96</f>
        <v>19514</v>
      </c>
      <c r="Q90" s="11">
        <f>Calculations!Q96</f>
        <v>1983</v>
      </c>
      <c r="R90" s="11">
        <f>Calculations!R96</f>
        <v>14079</v>
      </c>
      <c r="S90" s="11">
        <f>Calculations!S96</f>
        <v>13284</v>
      </c>
    </row>
    <row r="92" s="14" customFormat="1" ht="11.25"/>
    <row r="96" s="12" customFormat="1" ht="11.25">
      <c r="A96" s="12" t="s">
        <v>102</v>
      </c>
    </row>
    <row r="97" spans="3:8" s="13" customFormat="1" ht="57.75" customHeight="1">
      <c r="C97" s="13" t="s">
        <v>103</v>
      </c>
      <c r="D97" s="13" t="s">
        <v>104</v>
      </c>
      <c r="E97" s="13" t="s">
        <v>35</v>
      </c>
      <c r="F97" s="13" t="s">
        <v>105</v>
      </c>
      <c r="G97" s="13" t="s">
        <v>106</v>
      </c>
      <c r="H97" s="13" t="s">
        <v>107</v>
      </c>
    </row>
    <row r="98" spans="2:8" s="9" customFormat="1" ht="11.25">
      <c r="B98" s="9" t="s">
        <v>108</v>
      </c>
      <c r="C98" s="3">
        <v>1693793</v>
      </c>
      <c r="D98" s="3">
        <v>62966</v>
      </c>
      <c r="E98" s="3">
        <v>53644</v>
      </c>
      <c r="F98" s="3">
        <v>54638</v>
      </c>
      <c r="G98" s="3">
        <v>5604</v>
      </c>
      <c r="H98" s="3">
        <v>1763357</v>
      </c>
    </row>
    <row r="99" spans="2:8" s="9" customFormat="1" ht="11.25">
      <c r="B99" s="9" t="s">
        <v>109</v>
      </c>
      <c r="C99" s="3">
        <v>921367</v>
      </c>
      <c r="D99" s="3">
        <v>31432</v>
      </c>
      <c r="E99" s="3"/>
      <c r="F99" s="3">
        <v>-29994</v>
      </c>
      <c r="G99" s="3">
        <v>-1131</v>
      </c>
      <c r="H99" s="3">
        <v>921674</v>
      </c>
    </row>
    <row r="100" spans="2:9" s="9" customFormat="1" ht="11.25">
      <c r="B100" s="9" t="s">
        <v>110</v>
      </c>
      <c r="C100" s="3">
        <v>2030867</v>
      </c>
      <c r="D100" s="3">
        <v>135329</v>
      </c>
      <c r="E100" s="3"/>
      <c r="F100" s="3">
        <v>11563</v>
      </c>
      <c r="G100" s="3">
        <v>77</v>
      </c>
      <c r="H100" s="3">
        <v>2177836</v>
      </c>
      <c r="I100" s="15"/>
    </row>
    <row r="101" spans="2:8" s="9" customFormat="1" ht="11.25">
      <c r="B101" s="9" t="s">
        <v>111</v>
      </c>
      <c r="C101" s="3">
        <f>(C98+C99)-C100</f>
        <v>584293</v>
      </c>
      <c r="D101" s="3">
        <f>(D98+D99)-D100</f>
        <v>-40931</v>
      </c>
      <c r="E101" s="3">
        <f>(E98+E99)-E100</f>
        <v>53644</v>
      </c>
      <c r="F101" s="3">
        <f>(F98+F99)-F100</f>
        <v>13081</v>
      </c>
      <c r="G101" s="3">
        <f>(G98+G99)-G100</f>
        <v>4396</v>
      </c>
      <c r="H101" s="3">
        <f>(H98+H99)-H100</f>
        <v>507195</v>
      </c>
    </row>
    <row r="102" spans="2:9" s="9" customFormat="1" ht="11.25">
      <c r="B102" s="11"/>
      <c r="C102" s="11"/>
      <c r="D102" s="11"/>
      <c r="E102" s="11"/>
      <c r="F102" s="11"/>
      <c r="G102" s="11"/>
      <c r="H102" s="11"/>
      <c r="I102" s="11"/>
    </row>
    <row r="103" spans="2:9" ht="12.75">
      <c r="B103" s="16"/>
      <c r="C103" s="16"/>
      <c r="D103" s="16"/>
      <c r="E103" s="16"/>
      <c r="F103" s="16"/>
      <c r="G103" s="16"/>
      <c r="H103" s="16"/>
      <c r="I103" s="16"/>
    </row>
    <row r="104" ht="12.75">
      <c r="A104" s="37" t="s">
        <v>172</v>
      </c>
    </row>
    <row r="105" spans="1:2" s="3" customFormat="1" ht="11.25">
      <c r="A105" s="37" t="s">
        <v>171</v>
      </c>
      <c r="B105" s="9"/>
    </row>
    <row r="107" s="9" customFormat="1" ht="12" customHeight="1"/>
  </sheetData>
  <sheetProtection/>
  <hyperlinks>
    <hyperlink ref="A1" r:id="rId1" display="http://dx.doi.org/10.1787/9789264214637-en"/>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S96"/>
  <sheetViews>
    <sheetView zoomScalePageLayoutView="0" workbookViewId="0" topLeftCell="A105">
      <selection activeCell="B84" sqref="B84"/>
    </sheetView>
  </sheetViews>
  <sheetFormatPr defaultColWidth="9.140625" defaultRowHeight="12.75"/>
  <cols>
    <col min="1" max="1" width="7.140625" style="36" customWidth="1"/>
    <col min="2" max="2" width="35.8515625" style="36" customWidth="1"/>
    <col min="3" max="16384" width="9.140625" style="36" customWidth="1"/>
  </cols>
  <sheetData>
    <row r="1" s="40" customFormat="1" ht="12.75">
      <c r="A1" s="39" t="s">
        <v>174</v>
      </c>
    </row>
    <row r="2" spans="1:2" s="40" customFormat="1" ht="12.75">
      <c r="A2" s="40">
        <v>9</v>
      </c>
      <c r="B2" s="40" t="s">
        <v>175</v>
      </c>
    </row>
    <row r="3" s="40" customFormat="1" ht="12.75">
      <c r="A3" s="40" t="s">
        <v>176</v>
      </c>
    </row>
    <row r="4" s="40" customFormat="1" ht="12.75">
      <c r="A4" s="40" t="s">
        <v>177</v>
      </c>
    </row>
    <row r="5" s="40" customFormat="1" ht="12.75"/>
    <row r="6" spans="1:2" s="26" customFormat="1" ht="14.25" customHeight="1">
      <c r="A6" s="24" t="s">
        <v>0</v>
      </c>
      <c r="B6" s="25"/>
    </row>
    <row r="7" spans="1:2" s="26" customFormat="1" ht="11.25">
      <c r="A7" s="24" t="s">
        <v>1</v>
      </c>
      <c r="B7" s="25"/>
    </row>
    <row r="8" s="26" customFormat="1" ht="11.25">
      <c r="B8" s="25"/>
    </row>
    <row r="9" spans="1:2" s="26" customFormat="1" ht="12.75" customHeight="1">
      <c r="A9" s="27" t="s">
        <v>2</v>
      </c>
      <c r="B9" s="25"/>
    </row>
    <row r="10" s="26" customFormat="1" ht="11.25">
      <c r="B10" s="25"/>
    </row>
    <row r="11" spans="1:19" s="26" customFormat="1" ht="11.25">
      <c r="A11" s="26" t="s">
        <v>3</v>
      </c>
      <c r="B11" s="28" t="s">
        <v>4</v>
      </c>
      <c r="C11" s="26" t="s">
        <v>5</v>
      </c>
      <c r="D11" s="26" t="s">
        <v>6</v>
      </c>
      <c r="E11" s="26" t="s">
        <v>7</v>
      </c>
      <c r="F11" s="26" t="s">
        <v>8</v>
      </c>
      <c r="G11" s="26" t="s">
        <v>9</v>
      </c>
      <c r="H11" s="26" t="s">
        <v>10</v>
      </c>
      <c r="I11" s="26" t="s">
        <v>11</v>
      </c>
      <c r="J11" s="26" t="s">
        <v>12</v>
      </c>
      <c r="K11" s="26" t="s">
        <v>13</v>
      </c>
      <c r="L11" s="26" t="s">
        <v>14</v>
      </c>
      <c r="M11" s="26" t="s">
        <v>15</v>
      </c>
      <c r="N11" s="26" t="s">
        <v>16</v>
      </c>
      <c r="O11" s="26" t="s">
        <v>17</v>
      </c>
      <c r="P11" s="26" t="s">
        <v>18</v>
      </c>
      <c r="Q11" s="26" t="s">
        <v>19</v>
      </c>
      <c r="R11" s="26" t="s">
        <v>20</v>
      </c>
      <c r="S11" s="26" t="s">
        <v>21</v>
      </c>
    </row>
    <row r="12" s="26" customFormat="1" ht="11.25">
      <c r="B12" s="29" t="s">
        <v>22</v>
      </c>
    </row>
    <row r="13" spans="2:19" s="26" customFormat="1" ht="11.25">
      <c r="B13" s="30" t="s">
        <v>23</v>
      </c>
      <c r="C13" s="26" t="s">
        <v>24</v>
      </c>
      <c r="D13" s="26" t="s">
        <v>24</v>
      </c>
      <c r="E13" s="26" t="s">
        <v>24</v>
      </c>
      <c r="F13" s="26" t="s">
        <v>24</v>
      </c>
      <c r="G13" s="26" t="s">
        <v>24</v>
      </c>
      <c r="H13" s="26" t="s">
        <v>24</v>
      </c>
      <c r="I13" s="26" t="s">
        <v>24</v>
      </c>
      <c r="J13" s="26" t="s">
        <v>24</v>
      </c>
      <c r="K13" s="26" t="s">
        <v>24</v>
      </c>
      <c r="L13" s="26" t="s">
        <v>24</v>
      </c>
      <c r="M13" s="26" t="s">
        <v>24</v>
      </c>
      <c r="N13" s="26" t="s">
        <v>24</v>
      </c>
      <c r="O13" s="26" t="s">
        <v>24</v>
      </c>
      <c r="P13" s="26" t="s">
        <v>24</v>
      </c>
      <c r="Q13" s="26" t="s">
        <v>24</v>
      </c>
      <c r="R13" s="26" t="s">
        <v>24</v>
      </c>
      <c r="S13" s="26" t="s">
        <v>24</v>
      </c>
    </row>
    <row r="14" spans="1:19" s="26" customFormat="1" ht="11.25">
      <c r="A14" s="26" t="s">
        <v>25</v>
      </c>
      <c r="B14" s="25" t="s">
        <v>26</v>
      </c>
      <c r="C14" s="26">
        <f>'Dot.Stat Data'!F7</f>
        <v>36098</v>
      </c>
      <c r="D14" s="26">
        <f>'Dot.Stat Data'!G7</f>
        <v>37937</v>
      </c>
      <c r="E14" s="26">
        <f>'Dot.Stat Data'!H7</f>
        <v>38392</v>
      </c>
      <c r="F14" s="26">
        <f>'Dot.Stat Data'!I7</f>
        <v>39457</v>
      </c>
      <c r="G14" s="26">
        <f>'Dot.Stat Data'!J7</f>
        <v>40527</v>
      </c>
      <c r="H14" s="26">
        <f>'Dot.Stat Data'!K7</f>
        <v>42194</v>
      </c>
      <c r="I14" s="26">
        <f>'Dot.Stat Data'!L7</f>
        <v>43233</v>
      </c>
      <c r="J14" s="26">
        <f>'Dot.Stat Data'!M7</f>
        <v>43782</v>
      </c>
      <c r="K14" s="26">
        <f>'Dot.Stat Data'!N7</f>
        <v>45987</v>
      </c>
      <c r="L14" s="26">
        <f>'Dot.Stat Data'!O7</f>
        <v>47975</v>
      </c>
      <c r="M14" s="26">
        <f>'Dot.Stat Data'!P7</f>
        <v>49549</v>
      </c>
      <c r="N14" s="26">
        <f>'Dot.Stat Data'!Q7</f>
        <v>52184</v>
      </c>
      <c r="O14" s="26">
        <f>'Dot.Stat Data'!R7</f>
        <v>54667</v>
      </c>
      <c r="P14" s="26">
        <f>'Dot.Stat Data'!S7</f>
        <v>56969</v>
      </c>
      <c r="Q14" s="26">
        <f>'Dot.Stat Data'!T7</f>
        <v>58899</v>
      </c>
      <c r="R14" s="26">
        <f>'Dot.Stat Data'!U7</f>
        <v>59440</v>
      </c>
      <c r="S14" s="26">
        <f>'Dot.Stat Data'!V7</f>
        <v>60417</v>
      </c>
    </row>
    <row r="15" spans="1:19" s="26" customFormat="1" ht="11.25">
      <c r="A15" s="26" t="s">
        <v>27</v>
      </c>
      <c r="B15" s="25" t="s">
        <v>28</v>
      </c>
      <c r="C15" s="26">
        <f>'Dot.Stat Data'!F8</f>
        <v>238027</v>
      </c>
      <c r="D15" s="26">
        <f>'Dot.Stat Data'!G8</f>
        <v>244912</v>
      </c>
      <c r="E15" s="26">
        <f>'Dot.Stat Data'!H8</f>
        <v>245480</v>
      </c>
      <c r="F15" s="26">
        <f>'Dot.Stat Data'!I8</f>
        <v>253588</v>
      </c>
      <c r="G15" s="26">
        <f>'Dot.Stat Data'!J8</f>
        <v>263533</v>
      </c>
      <c r="H15" s="26">
        <f>'Dot.Stat Data'!K8</f>
        <v>270185</v>
      </c>
      <c r="I15" s="26">
        <f>'Dot.Stat Data'!L8</f>
        <v>285675</v>
      </c>
      <c r="J15" s="26">
        <f>'Dot.Stat Data'!M8</f>
        <v>295668</v>
      </c>
      <c r="K15" s="26">
        <f>'Dot.Stat Data'!N8</f>
        <v>306938</v>
      </c>
      <c r="L15" s="26">
        <f>'Dot.Stat Data'!O8</f>
        <v>318530</v>
      </c>
      <c r="M15" s="26">
        <f>'Dot.Stat Data'!P8</f>
        <v>328113</v>
      </c>
      <c r="N15" s="26">
        <f>'Dot.Stat Data'!Q8</f>
        <v>337797</v>
      </c>
      <c r="O15" s="26">
        <f>'Dot.Stat Data'!R8</f>
        <v>347923</v>
      </c>
      <c r="P15" s="26">
        <f>'Dot.Stat Data'!S8</f>
        <v>360768</v>
      </c>
      <c r="Q15" s="26">
        <f>'Dot.Stat Data'!T8</f>
        <v>372520</v>
      </c>
      <c r="R15" s="26">
        <f>'Dot.Stat Data'!U8</f>
        <v>376798</v>
      </c>
      <c r="S15" s="26">
        <f>'Dot.Stat Data'!V8</f>
        <v>386693</v>
      </c>
    </row>
    <row r="16" s="26" customFormat="1" ht="11.25">
      <c r="B16" s="30" t="s">
        <v>29</v>
      </c>
    </row>
    <row r="17" spans="1:19" s="26" customFormat="1" ht="11.25">
      <c r="A17" s="26" t="s">
        <v>30</v>
      </c>
      <c r="B17" s="25" t="s">
        <v>31</v>
      </c>
      <c r="C17" s="26">
        <f>'Dot.Stat Data'!F9</f>
        <v>70786</v>
      </c>
      <c r="D17" s="26">
        <f>'Dot.Stat Data'!G9</f>
        <v>73529</v>
      </c>
      <c r="E17" s="26">
        <f>'Dot.Stat Data'!H9</f>
        <v>69559</v>
      </c>
      <c r="F17" s="26">
        <f>'Dot.Stat Data'!I9</f>
        <v>71362</v>
      </c>
      <c r="G17" s="26">
        <f>'Dot.Stat Data'!J9</f>
        <v>75468</v>
      </c>
      <c r="H17" s="26">
        <f>'Dot.Stat Data'!K9</f>
        <v>74903</v>
      </c>
      <c r="I17" s="26">
        <f>'Dot.Stat Data'!L9</f>
        <v>80313</v>
      </c>
      <c r="J17" s="26">
        <f>'Dot.Stat Data'!M9</f>
        <v>82508</v>
      </c>
      <c r="K17" s="26">
        <f>'Dot.Stat Data'!N9</f>
        <v>86961</v>
      </c>
      <c r="L17" s="26">
        <f>'Dot.Stat Data'!O9</f>
        <v>90554</v>
      </c>
      <c r="M17" s="26">
        <f>'Dot.Stat Data'!P9</f>
        <v>92692</v>
      </c>
      <c r="N17" s="26">
        <f>'Dot.Stat Data'!Q9</f>
        <v>94842.65</v>
      </c>
      <c r="O17" s="26">
        <f>'Dot.Stat Data'!R9</f>
        <v>97700</v>
      </c>
      <c r="P17" s="26">
        <f>'Dot.Stat Data'!S9</f>
        <v>104763</v>
      </c>
      <c r="Q17" s="26">
        <f>'Dot.Stat Data'!T9</f>
        <v>112036</v>
      </c>
      <c r="R17" s="26">
        <f>'Dot.Stat Data'!U9</f>
        <v>109553</v>
      </c>
      <c r="S17" s="26">
        <f>'Dot.Stat Data'!V9</f>
        <v>114012</v>
      </c>
    </row>
    <row r="18" spans="1:19" s="26" customFormat="1" ht="11.25">
      <c r="A18" s="26" t="s">
        <v>32</v>
      </c>
      <c r="B18" s="25" t="s">
        <v>33</v>
      </c>
      <c r="C18" s="26">
        <f>'Dot.Stat Data'!F10</f>
        <v>203339</v>
      </c>
      <c r="D18" s="26">
        <f>'Dot.Stat Data'!G10</f>
        <v>209320</v>
      </c>
      <c r="E18" s="26">
        <f>'Dot.Stat Data'!H10</f>
        <v>214313</v>
      </c>
      <c r="F18" s="26">
        <f>'Dot.Stat Data'!I10</f>
        <v>221683</v>
      </c>
      <c r="G18" s="26">
        <f>'Dot.Stat Data'!J10</f>
        <v>228592</v>
      </c>
      <c r="H18" s="26">
        <f>'Dot.Stat Data'!K10</f>
        <v>237476</v>
      </c>
      <c r="I18" s="26">
        <f>'Dot.Stat Data'!L10</f>
        <v>248595</v>
      </c>
      <c r="J18" s="26">
        <f>'Dot.Stat Data'!M10</f>
        <v>256942</v>
      </c>
      <c r="K18" s="26">
        <f>'Dot.Stat Data'!N10</f>
        <v>265964</v>
      </c>
      <c r="L18" s="26">
        <f>'Dot.Stat Data'!O10</f>
        <v>275951</v>
      </c>
      <c r="M18" s="26">
        <f>'Dot.Stat Data'!P10</f>
        <v>284970</v>
      </c>
      <c r="N18" s="26">
        <f>'Dot.Stat Data'!Q10</f>
        <v>295138.35</v>
      </c>
      <c r="O18" s="26">
        <f>'Dot.Stat Data'!R10</f>
        <v>304890</v>
      </c>
      <c r="P18" s="26">
        <f>'Dot.Stat Data'!S10</f>
        <v>312974</v>
      </c>
      <c r="Q18" s="26">
        <f>'Dot.Stat Data'!T10</f>
        <v>319383</v>
      </c>
      <c r="R18" s="26">
        <f>'Dot.Stat Data'!U10</f>
        <v>326685</v>
      </c>
      <c r="S18" s="26">
        <f>'Dot.Stat Data'!V10</f>
        <v>333098</v>
      </c>
    </row>
    <row r="19" spans="1:19" s="26" customFormat="1" ht="11.25">
      <c r="A19" s="26" t="s">
        <v>34</v>
      </c>
      <c r="B19" s="25" t="s">
        <v>35</v>
      </c>
      <c r="C19" s="26">
        <f>'Dot.Stat Data'!F11</f>
        <v>29652</v>
      </c>
      <c r="D19" s="26">
        <f>'Dot.Stat Data'!G11</f>
        <v>30498</v>
      </c>
      <c r="E19" s="26">
        <f>'Dot.Stat Data'!H11</f>
        <v>31071</v>
      </c>
      <c r="F19" s="26">
        <f>'Dot.Stat Data'!I11</f>
        <v>31458</v>
      </c>
      <c r="G19" s="26">
        <f>'Dot.Stat Data'!J11</f>
        <v>31845</v>
      </c>
      <c r="H19" s="26">
        <f>'Dot.Stat Data'!K11</f>
        <v>33160</v>
      </c>
      <c r="I19" s="26">
        <f>'Dot.Stat Data'!L11</f>
        <v>34476</v>
      </c>
      <c r="J19" s="26">
        <f>'Dot.Stat Data'!M11</f>
        <v>36175</v>
      </c>
      <c r="K19" s="26">
        <f>'Dot.Stat Data'!N11</f>
        <v>38063</v>
      </c>
      <c r="L19" s="26">
        <f>'Dot.Stat Data'!O11</f>
        <v>40172</v>
      </c>
      <c r="M19" s="26">
        <f>'Dot.Stat Data'!P11</f>
        <v>42769</v>
      </c>
      <c r="N19" s="26">
        <f>'Dot.Stat Data'!Q11</f>
        <v>45127</v>
      </c>
      <c r="O19" s="26">
        <f>'Dot.Stat Data'!R11</f>
        <v>48451</v>
      </c>
      <c r="P19" s="26">
        <f>'Dot.Stat Data'!S11</f>
        <v>49560</v>
      </c>
      <c r="Q19" s="26">
        <f>'Dot.Stat Data'!T11</f>
        <v>51279</v>
      </c>
      <c r="R19" s="26">
        <f>'Dot.Stat Data'!U11</f>
        <v>53792</v>
      </c>
      <c r="S19" s="26">
        <f>'Dot.Stat Data'!V11</f>
        <v>55460</v>
      </c>
    </row>
    <row r="20" spans="1:19" s="26" customFormat="1" ht="11.25">
      <c r="A20" s="26" t="s">
        <v>36</v>
      </c>
      <c r="B20" s="25" t="s">
        <v>37</v>
      </c>
      <c r="C20" s="26">
        <f>'Dot.Stat Data'!F12</f>
        <v>173687</v>
      </c>
      <c r="D20" s="26">
        <f>'Dot.Stat Data'!G12</f>
        <v>178822</v>
      </c>
      <c r="E20" s="26">
        <f>'Dot.Stat Data'!H12</f>
        <v>183242</v>
      </c>
      <c r="F20" s="26">
        <f>'Dot.Stat Data'!I12</f>
        <v>190225</v>
      </c>
      <c r="G20" s="26">
        <f>'Dot.Stat Data'!J12</f>
        <v>196747</v>
      </c>
      <c r="H20" s="26">
        <f>'Dot.Stat Data'!K12</f>
        <v>204316</v>
      </c>
      <c r="I20" s="26">
        <f>'Dot.Stat Data'!L12</f>
        <v>214119</v>
      </c>
      <c r="J20" s="26">
        <f>'Dot.Stat Data'!M12</f>
        <v>220767</v>
      </c>
      <c r="K20" s="26">
        <f>'Dot.Stat Data'!N12</f>
        <v>227901</v>
      </c>
      <c r="L20" s="26">
        <f>'Dot.Stat Data'!O12</f>
        <v>235779</v>
      </c>
      <c r="M20" s="26">
        <f>'Dot.Stat Data'!P12</f>
        <v>242201</v>
      </c>
      <c r="N20" s="26">
        <f>'Dot.Stat Data'!Q12</f>
        <v>250011.35</v>
      </c>
      <c r="O20" s="26">
        <f>'Dot.Stat Data'!R12</f>
        <v>256439</v>
      </c>
      <c r="P20" s="26">
        <f>'Dot.Stat Data'!S12</f>
        <v>263414</v>
      </c>
      <c r="Q20" s="26">
        <f>'Dot.Stat Data'!T12</f>
        <v>268104</v>
      </c>
      <c r="R20" s="26">
        <f>'Dot.Stat Data'!U12</f>
        <v>272893</v>
      </c>
      <c r="S20" s="26">
        <f>'Dot.Stat Data'!V12</f>
        <v>277638</v>
      </c>
    </row>
    <row r="21" s="26" customFormat="1" ht="11.25">
      <c r="B21" s="25"/>
    </row>
    <row r="22" s="26" customFormat="1" ht="11.25">
      <c r="B22" s="29" t="s">
        <v>38</v>
      </c>
    </row>
    <row r="23" s="26" customFormat="1" ht="11.25">
      <c r="B23" s="30" t="s">
        <v>23</v>
      </c>
    </row>
    <row r="24" spans="1:19" s="26" customFormat="1" ht="11.25">
      <c r="A24" s="26" t="s">
        <v>36</v>
      </c>
      <c r="B24" s="25" t="s">
        <v>37</v>
      </c>
      <c r="C24" s="26">
        <f>'Dot.Stat Data'!F12</f>
        <v>173687</v>
      </c>
      <c r="D24" s="26">
        <f>'Dot.Stat Data'!G12</f>
        <v>178822</v>
      </c>
      <c r="E24" s="26">
        <f>'Dot.Stat Data'!H12</f>
        <v>183242</v>
      </c>
      <c r="F24" s="26">
        <f>'Dot.Stat Data'!I12</f>
        <v>190225</v>
      </c>
      <c r="G24" s="26">
        <f>'Dot.Stat Data'!J12</f>
        <v>196747</v>
      </c>
      <c r="H24" s="26">
        <f>'Dot.Stat Data'!K12</f>
        <v>204316</v>
      </c>
      <c r="I24" s="26">
        <f>'Dot.Stat Data'!L12</f>
        <v>214119</v>
      </c>
      <c r="J24" s="26">
        <f>'Dot.Stat Data'!M12</f>
        <v>220767</v>
      </c>
      <c r="K24" s="26">
        <f>'Dot.Stat Data'!N12</f>
        <v>227901</v>
      </c>
      <c r="L24" s="26">
        <f>'Dot.Stat Data'!O12</f>
        <v>235779</v>
      </c>
      <c r="M24" s="26">
        <f>'Dot.Stat Data'!P12</f>
        <v>242201</v>
      </c>
      <c r="N24" s="26">
        <f>'Dot.Stat Data'!Q12</f>
        <v>250011.35</v>
      </c>
      <c r="O24" s="26">
        <f>'Dot.Stat Data'!R12</f>
        <v>256439</v>
      </c>
      <c r="P24" s="26">
        <f>'Dot.Stat Data'!S12</f>
        <v>263414</v>
      </c>
      <c r="Q24" s="26">
        <f>'Dot.Stat Data'!T12</f>
        <v>268104</v>
      </c>
      <c r="R24" s="26">
        <f>'Dot.Stat Data'!U12</f>
        <v>272893</v>
      </c>
      <c r="S24" s="26">
        <f>'Dot.Stat Data'!V12</f>
        <v>277638</v>
      </c>
    </row>
    <row r="25" s="26" customFormat="1" ht="11.25">
      <c r="B25" s="30" t="s">
        <v>29</v>
      </c>
    </row>
    <row r="26" spans="1:19" s="26" customFormat="1" ht="11.25">
      <c r="A26" s="26" t="s">
        <v>39</v>
      </c>
      <c r="B26" s="25" t="s">
        <v>40</v>
      </c>
      <c r="C26" s="26">
        <f>'Dot.Stat Data'!F13</f>
        <v>168251</v>
      </c>
      <c r="D26" s="26">
        <f>'Dot.Stat Data'!G13</f>
        <v>172199</v>
      </c>
      <c r="E26" s="26">
        <f>'Dot.Stat Data'!H13</f>
        <v>177537</v>
      </c>
      <c r="F26" s="26">
        <f>'Dot.Stat Data'!I13</f>
        <v>184354</v>
      </c>
      <c r="G26" s="26">
        <f>'Dot.Stat Data'!J13</f>
        <v>191325</v>
      </c>
      <c r="H26" s="26">
        <f>'Dot.Stat Data'!K13</f>
        <v>198149</v>
      </c>
      <c r="I26" s="26">
        <f>'Dot.Stat Data'!L13</f>
        <v>207378</v>
      </c>
      <c r="J26" s="26">
        <f>'Dot.Stat Data'!M13</f>
        <v>214510</v>
      </c>
      <c r="K26" s="26">
        <f>'Dot.Stat Data'!N13</f>
        <v>219564</v>
      </c>
      <c r="L26" s="26">
        <f>'Dot.Stat Data'!O13</f>
        <v>227008</v>
      </c>
      <c r="M26" s="26">
        <f>'Dot.Stat Data'!P13</f>
        <v>233213</v>
      </c>
      <c r="N26" s="26">
        <f>'Dot.Stat Data'!Q13</f>
        <v>240876.22</v>
      </c>
      <c r="O26" s="26">
        <f>'Dot.Stat Data'!R13</f>
        <v>246979</v>
      </c>
      <c r="P26" s="26">
        <f>'Dot.Stat Data'!S13</f>
        <v>254157</v>
      </c>
      <c r="Q26" s="26">
        <f>'Dot.Stat Data'!T13</f>
        <v>259422</v>
      </c>
      <c r="R26" s="26">
        <f>'Dot.Stat Data'!U13</f>
        <v>262732</v>
      </c>
      <c r="S26" s="26">
        <f>'Dot.Stat Data'!V13</f>
        <v>267705</v>
      </c>
    </row>
    <row r="27" spans="2:19" s="26" customFormat="1" ht="11.25">
      <c r="B27" s="25" t="s">
        <v>112</v>
      </c>
      <c r="C27" s="26">
        <f>'Dot.Stat Data'!F14</f>
        <v>5732</v>
      </c>
      <c r="D27" s="26">
        <f>'Dot.Stat Data'!G14</f>
        <v>5581</v>
      </c>
      <c r="E27" s="26">
        <f>'Dot.Stat Data'!H14</f>
        <v>5559</v>
      </c>
      <c r="F27" s="26">
        <f>'Dot.Stat Data'!I14</f>
        <v>5675</v>
      </c>
      <c r="G27" s="26">
        <f>'Dot.Stat Data'!J14</f>
        <v>5887</v>
      </c>
      <c r="H27" s="26">
        <f>'Dot.Stat Data'!K14</f>
        <v>6048</v>
      </c>
      <c r="I27" s="26">
        <f>'Dot.Stat Data'!L14</f>
        <v>6319</v>
      </c>
      <c r="J27" s="26">
        <f>'Dot.Stat Data'!M14</f>
        <v>6971</v>
      </c>
      <c r="K27" s="26">
        <f>'Dot.Stat Data'!N14</f>
        <v>7252</v>
      </c>
      <c r="L27" s="26">
        <f>'Dot.Stat Data'!O14</f>
        <v>7059</v>
      </c>
      <c r="M27" s="26">
        <f>'Dot.Stat Data'!P14</f>
        <v>7618</v>
      </c>
      <c r="N27" s="26">
        <f>'Dot.Stat Data'!Q14</f>
        <v>8208.19</v>
      </c>
      <c r="O27" s="26">
        <f>'Dot.Stat Data'!R14</f>
        <v>8539</v>
      </c>
      <c r="P27" s="26">
        <f>'Dot.Stat Data'!S14</f>
        <v>8988</v>
      </c>
      <c r="Q27" s="26">
        <f>'Dot.Stat Data'!T14</f>
        <v>9281</v>
      </c>
      <c r="R27" s="26">
        <f>'Dot.Stat Data'!U14</f>
        <v>9451</v>
      </c>
      <c r="S27" s="26">
        <f>'Dot.Stat Data'!V14</f>
        <v>9614</v>
      </c>
    </row>
    <row r="28" spans="2:19" s="26" customFormat="1" ht="11.25">
      <c r="B28" s="25" t="s">
        <v>113</v>
      </c>
      <c r="C28" s="26">
        <f>'Dot.Stat Data'!F15</f>
        <v>1423</v>
      </c>
      <c r="D28" s="26">
        <f>'Dot.Stat Data'!G15</f>
        <v>1020</v>
      </c>
      <c r="E28" s="26">
        <f>'Dot.Stat Data'!H15</f>
        <v>1163</v>
      </c>
      <c r="F28" s="26">
        <f>'Dot.Stat Data'!I15</f>
        <v>1482</v>
      </c>
      <c r="G28" s="26">
        <f>'Dot.Stat Data'!J15</f>
        <v>2730</v>
      </c>
      <c r="H28" s="26">
        <f>'Dot.Stat Data'!K15</f>
        <v>2694</v>
      </c>
      <c r="I28" s="26">
        <f>'Dot.Stat Data'!L15</f>
        <v>2875</v>
      </c>
      <c r="J28" s="26">
        <f>'Dot.Stat Data'!M15</f>
        <v>2866</v>
      </c>
      <c r="K28" s="26">
        <f>'Dot.Stat Data'!N15</f>
        <v>2273</v>
      </c>
      <c r="L28" s="26">
        <f>'Dot.Stat Data'!O15</f>
        <v>1975</v>
      </c>
      <c r="M28" s="26">
        <f>'Dot.Stat Data'!P15</f>
        <v>3053</v>
      </c>
      <c r="N28" s="26">
        <f>'Dot.Stat Data'!Q15</f>
        <v>3257</v>
      </c>
      <c r="O28" s="26">
        <f>'Dot.Stat Data'!R15</f>
        <v>3085</v>
      </c>
      <c r="P28" s="26">
        <f>'Dot.Stat Data'!S15</f>
        <v>3102</v>
      </c>
      <c r="Q28" s="26">
        <f>'Dot.Stat Data'!T15</f>
        <v>3484</v>
      </c>
      <c r="R28" s="26">
        <f>'Dot.Stat Data'!U15</f>
        <v>3131</v>
      </c>
      <c r="S28" s="26">
        <f>'Dot.Stat Data'!V15</f>
        <v>3102</v>
      </c>
    </row>
    <row r="29" spans="2:19" s="26" customFormat="1" ht="11.25">
      <c r="B29" s="25" t="s">
        <v>41</v>
      </c>
      <c r="C29" s="26">
        <f aca="true" t="shared" si="0" ref="C29:S29">-C28+C27</f>
        <v>4309</v>
      </c>
      <c r="D29" s="26">
        <f t="shared" si="0"/>
        <v>4561</v>
      </c>
      <c r="E29" s="26">
        <f t="shared" si="0"/>
        <v>4396</v>
      </c>
      <c r="F29" s="26">
        <f t="shared" si="0"/>
        <v>4193</v>
      </c>
      <c r="G29" s="26">
        <f t="shared" si="0"/>
        <v>3157</v>
      </c>
      <c r="H29" s="26">
        <f t="shared" si="0"/>
        <v>3354</v>
      </c>
      <c r="I29" s="26">
        <f t="shared" si="0"/>
        <v>3444</v>
      </c>
      <c r="J29" s="26">
        <f t="shared" si="0"/>
        <v>4105</v>
      </c>
      <c r="K29" s="26">
        <f t="shared" si="0"/>
        <v>4979</v>
      </c>
      <c r="L29" s="26">
        <f t="shared" si="0"/>
        <v>5084</v>
      </c>
      <c r="M29" s="26">
        <f t="shared" si="0"/>
        <v>4565</v>
      </c>
      <c r="N29" s="26">
        <f t="shared" si="0"/>
        <v>4951.1900000000005</v>
      </c>
      <c r="O29" s="26">
        <f t="shared" si="0"/>
        <v>5454</v>
      </c>
      <c r="P29" s="26">
        <f t="shared" si="0"/>
        <v>5886</v>
      </c>
      <c r="Q29" s="26">
        <f t="shared" si="0"/>
        <v>5797</v>
      </c>
      <c r="R29" s="26">
        <f t="shared" si="0"/>
        <v>6320</v>
      </c>
      <c r="S29" s="26">
        <f t="shared" si="0"/>
        <v>6512</v>
      </c>
    </row>
    <row r="30" spans="1:19" s="26" customFormat="1" ht="11.25">
      <c r="A30" s="26" t="s">
        <v>42</v>
      </c>
      <c r="B30" s="25" t="s">
        <v>43</v>
      </c>
      <c r="C30" s="26">
        <f>'Dot.Stat Data'!F16</f>
        <v>1127</v>
      </c>
      <c r="D30" s="26">
        <f>'Dot.Stat Data'!G16</f>
        <v>2062</v>
      </c>
      <c r="E30" s="26">
        <f>'Dot.Stat Data'!H16</f>
        <v>1309</v>
      </c>
      <c r="F30" s="26">
        <f>'Dot.Stat Data'!I16</f>
        <v>1678</v>
      </c>
      <c r="G30" s="26">
        <f>'Dot.Stat Data'!J16</f>
        <v>2265</v>
      </c>
      <c r="H30" s="26">
        <f>'Dot.Stat Data'!K16</f>
        <v>2813</v>
      </c>
      <c r="I30" s="26">
        <f>'Dot.Stat Data'!L16</f>
        <v>3297</v>
      </c>
      <c r="J30" s="26">
        <f>'Dot.Stat Data'!M16</f>
        <v>2152</v>
      </c>
      <c r="K30" s="26">
        <f>'Dot.Stat Data'!N16</f>
        <v>3358</v>
      </c>
      <c r="L30" s="26">
        <f>'Dot.Stat Data'!O16</f>
        <v>3687</v>
      </c>
      <c r="M30" s="26">
        <f>'Dot.Stat Data'!P16</f>
        <v>4423</v>
      </c>
      <c r="N30" s="26">
        <f>'Dot.Stat Data'!Q16</f>
        <v>4183.94</v>
      </c>
      <c r="O30" s="26">
        <f>'Dot.Stat Data'!R16</f>
        <v>4006</v>
      </c>
      <c r="P30" s="26">
        <f>'Dot.Stat Data'!S16</f>
        <v>3371</v>
      </c>
      <c r="Q30" s="26">
        <f>'Dot.Stat Data'!T16</f>
        <v>2885</v>
      </c>
      <c r="R30" s="26">
        <f>'Dot.Stat Data'!U16</f>
        <v>3841</v>
      </c>
      <c r="S30" s="26">
        <f>'Dot.Stat Data'!V16</f>
        <v>3421</v>
      </c>
    </row>
    <row r="31" s="26" customFormat="1" ht="11.25">
      <c r="B31" s="25"/>
    </row>
    <row r="32" s="26" customFormat="1" ht="11.25">
      <c r="B32" s="29" t="s">
        <v>44</v>
      </c>
    </row>
    <row r="33" s="26" customFormat="1" ht="11.25">
      <c r="B33" s="30" t="s">
        <v>23</v>
      </c>
    </row>
    <row r="34" spans="1:19" s="26" customFormat="1" ht="11.25">
      <c r="A34" s="26" t="s">
        <v>42</v>
      </c>
      <c r="B34" s="25" t="s">
        <v>43</v>
      </c>
      <c r="C34" s="26">
        <f>'Dot.Stat Data'!F16</f>
        <v>1127</v>
      </c>
      <c r="D34" s="26">
        <f>'Dot.Stat Data'!G16</f>
        <v>2062</v>
      </c>
      <c r="E34" s="26">
        <f>'Dot.Stat Data'!H16</f>
        <v>1309</v>
      </c>
      <c r="F34" s="26">
        <f>'Dot.Stat Data'!I16</f>
        <v>1678</v>
      </c>
      <c r="G34" s="26">
        <f>'Dot.Stat Data'!J16</f>
        <v>2265</v>
      </c>
      <c r="H34" s="26">
        <f>'Dot.Stat Data'!K16</f>
        <v>2813</v>
      </c>
      <c r="I34" s="26">
        <f>'Dot.Stat Data'!L16</f>
        <v>3297</v>
      </c>
      <c r="J34" s="26">
        <f>'Dot.Stat Data'!M16</f>
        <v>2152</v>
      </c>
      <c r="K34" s="26">
        <f>'Dot.Stat Data'!N16</f>
        <v>3358</v>
      </c>
      <c r="L34" s="26">
        <f>'Dot.Stat Data'!O16</f>
        <v>3687</v>
      </c>
      <c r="M34" s="26">
        <f>'Dot.Stat Data'!P16</f>
        <v>4423</v>
      </c>
      <c r="N34" s="26">
        <f>'Dot.Stat Data'!Q16</f>
        <v>4183.94</v>
      </c>
      <c r="O34" s="26">
        <f>'Dot.Stat Data'!R16</f>
        <v>4006</v>
      </c>
      <c r="P34" s="26">
        <f>'Dot.Stat Data'!S16</f>
        <v>3371</v>
      </c>
      <c r="Q34" s="26">
        <f>'Dot.Stat Data'!T16</f>
        <v>2885</v>
      </c>
      <c r="R34" s="26">
        <f>'Dot.Stat Data'!U16</f>
        <v>3841</v>
      </c>
      <c r="S34" s="26">
        <f>'Dot.Stat Data'!V16</f>
        <v>3421</v>
      </c>
    </row>
    <row r="35" spans="1:19" s="26" customFormat="1" ht="11.25">
      <c r="A35" s="26" t="s">
        <v>45</v>
      </c>
      <c r="B35" s="25" t="s">
        <v>46</v>
      </c>
      <c r="C35" s="26">
        <f>'Dot.Stat Data'!F17</f>
        <v>194564</v>
      </c>
      <c r="D35" s="26">
        <f>'Dot.Stat Data'!G17</f>
        <v>201038</v>
      </c>
      <c r="E35" s="26">
        <f>'Dot.Stat Data'!H17</f>
        <v>209320</v>
      </c>
      <c r="F35" s="26">
        <f>'Dot.Stat Data'!I17</f>
        <v>216295</v>
      </c>
      <c r="G35" s="26">
        <f>'Dot.Stat Data'!J17</f>
        <v>219201</v>
      </c>
      <c r="H35" s="26">
        <f>'Dot.Stat Data'!K17</f>
        <v>221319</v>
      </c>
      <c r="I35" s="26">
        <f>'Dot.Stat Data'!L17</f>
        <v>231035</v>
      </c>
      <c r="J35" s="26">
        <f>'Dot.Stat Data'!M17</f>
        <v>238413</v>
      </c>
      <c r="K35" s="26">
        <f>'Dot.Stat Data'!N17</f>
        <v>253907</v>
      </c>
      <c r="L35" s="26">
        <f>'Dot.Stat Data'!O17</f>
        <v>265302</v>
      </c>
      <c r="M35" s="26">
        <f>'Dot.Stat Data'!P17</f>
        <v>275256</v>
      </c>
      <c r="N35" s="26">
        <f>'Dot.Stat Data'!Q17</f>
        <v>285368.02</v>
      </c>
      <c r="O35" s="26">
        <f>'Dot.Stat Data'!R17</f>
        <v>288571</v>
      </c>
      <c r="P35" s="26">
        <f>'Dot.Stat Data'!S17</f>
        <v>285026</v>
      </c>
      <c r="Q35" s="26">
        <f>'Dot.Stat Data'!T17</f>
        <v>288445</v>
      </c>
      <c r="R35" s="26">
        <f>'Dot.Stat Data'!U17</f>
        <v>305223</v>
      </c>
      <c r="S35" s="26">
        <f>'Dot.Stat Data'!V17</f>
        <v>313956</v>
      </c>
    </row>
    <row r="36" spans="2:19" s="26" customFormat="1" ht="11.25">
      <c r="B36" s="25" t="s">
        <v>114</v>
      </c>
      <c r="C36" s="26">
        <f>'Dot.Stat Data'!F18</f>
        <v>19136</v>
      </c>
      <c r="D36" s="26">
        <f>'Dot.Stat Data'!G18</f>
        <v>18893</v>
      </c>
      <c r="E36" s="26">
        <f>'Dot.Stat Data'!H18</f>
        <v>19333</v>
      </c>
      <c r="F36" s="26">
        <f>'Dot.Stat Data'!I18</f>
        <v>20472</v>
      </c>
      <c r="G36" s="26">
        <f>'Dot.Stat Data'!J18</f>
        <v>20913</v>
      </c>
      <c r="H36" s="26">
        <f>'Dot.Stat Data'!K18</f>
        <v>22874</v>
      </c>
      <c r="I36" s="26">
        <f>'Dot.Stat Data'!L18</f>
        <v>25548</v>
      </c>
      <c r="J36" s="26">
        <f>'Dot.Stat Data'!M18</f>
        <v>25354</v>
      </c>
      <c r="K36" s="26">
        <f>'Dot.Stat Data'!N18</f>
        <v>24373</v>
      </c>
      <c r="L36" s="26">
        <f>'Dot.Stat Data'!O18</f>
        <v>24063</v>
      </c>
      <c r="M36" s="26">
        <f>'Dot.Stat Data'!P18</f>
        <v>25307.97</v>
      </c>
      <c r="N36" s="26">
        <f>'Dot.Stat Data'!Q18</f>
        <v>26776.57</v>
      </c>
      <c r="O36" s="26">
        <f>'Dot.Stat Data'!R18</f>
        <v>27002</v>
      </c>
      <c r="P36" s="26">
        <f>'Dot.Stat Data'!S18</f>
        <v>31310</v>
      </c>
      <c r="Q36" s="26">
        <f>'Dot.Stat Data'!T18</f>
        <v>32338</v>
      </c>
      <c r="R36" s="26">
        <f>'Dot.Stat Data'!U18</f>
        <v>29504</v>
      </c>
      <c r="S36" s="26">
        <f>'Dot.Stat Data'!V18</f>
        <v>30506</v>
      </c>
    </row>
    <row r="37" spans="2:19" s="26" customFormat="1" ht="11.25">
      <c r="B37" s="25" t="s">
        <v>115</v>
      </c>
      <c r="C37" s="26">
        <f>'Dot.Stat Data'!F19</f>
        <v>11963</v>
      </c>
      <c r="D37" s="26">
        <f>'Dot.Stat Data'!G19</f>
        <v>10215</v>
      </c>
      <c r="E37" s="26">
        <f>'Dot.Stat Data'!H19</f>
        <v>10801</v>
      </c>
      <c r="F37" s="26">
        <f>'Dot.Stat Data'!I19</f>
        <v>9639</v>
      </c>
      <c r="G37" s="26">
        <f>'Dot.Stat Data'!J19</f>
        <v>9898</v>
      </c>
      <c r="H37" s="26">
        <f>'Dot.Stat Data'!K19</f>
        <v>13349</v>
      </c>
      <c r="I37" s="26">
        <f>'Dot.Stat Data'!L19</f>
        <v>11948</v>
      </c>
      <c r="J37" s="26">
        <f>'Dot.Stat Data'!M19</f>
        <v>9177</v>
      </c>
      <c r="K37" s="26">
        <f>'Dot.Stat Data'!N19</f>
        <v>9378</v>
      </c>
      <c r="L37" s="26">
        <f>'Dot.Stat Data'!O19</f>
        <v>10496</v>
      </c>
      <c r="M37" s="26">
        <f>'Dot.Stat Data'!P19</f>
        <v>12732</v>
      </c>
      <c r="N37" s="26">
        <f>'Dot.Stat Data'!Q19</f>
        <v>15677.8</v>
      </c>
      <c r="O37" s="26">
        <f>'Dot.Stat Data'!R19</f>
        <v>18004</v>
      </c>
      <c r="P37" s="26">
        <f>'Dot.Stat Data'!S19</f>
        <v>15551</v>
      </c>
      <c r="Q37" s="26">
        <f>'Dot.Stat Data'!T19</f>
        <v>14986</v>
      </c>
      <c r="R37" s="26">
        <f>'Dot.Stat Data'!U19</f>
        <v>16123</v>
      </c>
      <c r="S37" s="26">
        <f>'Dot.Stat Data'!V19</f>
        <v>13438</v>
      </c>
    </row>
    <row r="38" spans="2:19" s="26" customFormat="1" ht="11.25">
      <c r="B38" s="25" t="s">
        <v>41</v>
      </c>
      <c r="C38" s="26">
        <f aca="true" t="shared" si="1" ref="C38:S38">C37-C36</f>
        <v>-7173</v>
      </c>
      <c r="D38" s="26">
        <f t="shared" si="1"/>
        <v>-8678</v>
      </c>
      <c r="E38" s="26">
        <f t="shared" si="1"/>
        <v>-8532</v>
      </c>
      <c r="F38" s="26">
        <f t="shared" si="1"/>
        <v>-10833</v>
      </c>
      <c r="G38" s="26">
        <f t="shared" si="1"/>
        <v>-11015</v>
      </c>
      <c r="H38" s="26">
        <f t="shared" si="1"/>
        <v>-9525</v>
      </c>
      <c r="I38" s="26">
        <f t="shared" si="1"/>
        <v>-13600</v>
      </c>
      <c r="J38" s="26">
        <f t="shared" si="1"/>
        <v>-16177</v>
      </c>
      <c r="K38" s="26">
        <f t="shared" si="1"/>
        <v>-14995</v>
      </c>
      <c r="L38" s="26">
        <f t="shared" si="1"/>
        <v>-13567</v>
      </c>
      <c r="M38" s="26">
        <f t="shared" si="1"/>
        <v>-12575.970000000001</v>
      </c>
      <c r="N38" s="26">
        <f t="shared" si="1"/>
        <v>-11098.77</v>
      </c>
      <c r="O38" s="26">
        <f t="shared" si="1"/>
        <v>-8998</v>
      </c>
      <c r="P38" s="26">
        <f t="shared" si="1"/>
        <v>-15759</v>
      </c>
      <c r="Q38" s="26">
        <f t="shared" si="1"/>
        <v>-17352</v>
      </c>
      <c r="R38" s="26">
        <f t="shared" si="1"/>
        <v>-13381</v>
      </c>
      <c r="S38" s="26">
        <f t="shared" si="1"/>
        <v>-17068</v>
      </c>
    </row>
    <row r="39" s="26" customFormat="1" ht="11.25">
      <c r="B39" s="30" t="s">
        <v>29</v>
      </c>
    </row>
    <row r="40" spans="1:19" s="26" customFormat="1" ht="11.25">
      <c r="A40" s="26" t="s">
        <v>47</v>
      </c>
      <c r="B40" s="25" t="s">
        <v>48</v>
      </c>
      <c r="C40" s="26">
        <f>'Dot.Stat Data'!F20</f>
        <v>43830</v>
      </c>
      <c r="D40" s="26">
        <f>'Dot.Stat Data'!G20</f>
        <v>43634</v>
      </c>
      <c r="E40" s="26">
        <f>'Dot.Stat Data'!H20</f>
        <v>43733</v>
      </c>
      <c r="F40" s="26">
        <f>'Dot.Stat Data'!I20</f>
        <v>40892</v>
      </c>
      <c r="G40" s="26">
        <f>'Dot.Stat Data'!J20</f>
        <v>41454</v>
      </c>
      <c r="H40" s="26">
        <f>'Dot.Stat Data'!K20</f>
        <v>45142</v>
      </c>
      <c r="I40" s="26">
        <f>'Dot.Stat Data'!L20</f>
        <v>45561</v>
      </c>
      <c r="J40" s="26">
        <f>'Dot.Stat Data'!M20</f>
        <v>44789</v>
      </c>
      <c r="K40" s="26">
        <f>'Dot.Stat Data'!N20</f>
        <v>45830</v>
      </c>
      <c r="L40" s="26">
        <f>'Dot.Stat Data'!O20</f>
        <v>46414</v>
      </c>
      <c r="M40" s="26">
        <f>'Dot.Stat Data'!P20</f>
        <v>46672</v>
      </c>
      <c r="N40" s="26">
        <f>'Dot.Stat Data'!Q20</f>
        <v>51028.91</v>
      </c>
      <c r="O40" s="26">
        <f>'Dot.Stat Data'!R20</f>
        <v>56609</v>
      </c>
      <c r="P40" s="26">
        <f>'Dot.Stat Data'!S20</f>
        <v>45757</v>
      </c>
      <c r="Q40" s="26">
        <f>'Dot.Stat Data'!T20</f>
        <v>46955</v>
      </c>
      <c r="R40" s="26">
        <f>'Dot.Stat Data'!U20</f>
        <v>52607</v>
      </c>
      <c r="S40" s="26">
        <f>'Dot.Stat Data'!V20</f>
        <v>52069</v>
      </c>
    </row>
    <row r="41" spans="1:19" s="26" customFormat="1" ht="11.25">
      <c r="A41" s="26" t="s">
        <v>49</v>
      </c>
      <c r="B41" s="25" t="s">
        <v>50</v>
      </c>
      <c r="C41" s="26">
        <f>'Dot.Stat Data'!F21</f>
        <v>144688</v>
      </c>
      <c r="D41" s="26">
        <f>'Dot.Stat Data'!G21</f>
        <v>150737</v>
      </c>
      <c r="E41" s="26">
        <f>'Dot.Stat Data'!H21</f>
        <v>158311</v>
      </c>
      <c r="F41" s="26">
        <f>'Dot.Stat Data'!I21</f>
        <v>166208</v>
      </c>
      <c r="G41" s="26">
        <f>'Dot.Stat Data'!J21</f>
        <v>168941</v>
      </c>
      <c r="H41" s="26">
        <f>'Dot.Stat Data'!K21</f>
        <v>169392</v>
      </c>
      <c r="I41" s="26">
        <f>'Dot.Stat Data'!L21</f>
        <v>175098</v>
      </c>
      <c r="J41" s="26">
        <f>'Dot.Stat Data'!M21</f>
        <v>179511</v>
      </c>
      <c r="K41" s="26">
        <f>'Dot.Stat Data'!N21</f>
        <v>196355</v>
      </c>
      <c r="L41" s="26">
        <f>'Dot.Stat Data'!O21</f>
        <v>208915</v>
      </c>
      <c r="M41" s="26">
        <f>'Dot.Stat Data'!P21</f>
        <v>220332.03</v>
      </c>
      <c r="N41" s="26">
        <f>'Dot.Stat Data'!Q21</f>
        <v>227321.28</v>
      </c>
      <c r="O41" s="26">
        <f>'Dot.Stat Data'!R21</f>
        <v>226853</v>
      </c>
      <c r="P41" s="26">
        <f>'Dot.Stat Data'!S21</f>
        <v>226760</v>
      </c>
      <c r="Q41" s="26">
        <f>'Dot.Stat Data'!T21</f>
        <v>226901</v>
      </c>
      <c r="R41" s="26">
        <f>'Dot.Stat Data'!U21</f>
        <v>242948</v>
      </c>
      <c r="S41" s="26">
        <f>'Dot.Stat Data'!V21</f>
        <v>248108</v>
      </c>
    </row>
    <row r="42" s="26" customFormat="1" ht="11.25">
      <c r="B42" s="25"/>
    </row>
    <row r="43" s="26" customFormat="1" ht="11.25">
      <c r="B43" s="29" t="s">
        <v>51</v>
      </c>
    </row>
    <row r="44" s="26" customFormat="1" ht="11.25">
      <c r="B44" s="30" t="s">
        <v>23</v>
      </c>
    </row>
    <row r="45" spans="1:19" s="26" customFormat="1" ht="11.25">
      <c r="A45" s="26" t="s">
        <v>49</v>
      </c>
      <c r="B45" s="25" t="s">
        <v>50</v>
      </c>
      <c r="C45" s="26">
        <f>'Dot.Stat Data'!F21</f>
        <v>144688</v>
      </c>
      <c r="D45" s="26">
        <f>'Dot.Stat Data'!G21</f>
        <v>150737</v>
      </c>
      <c r="E45" s="26">
        <f>'Dot.Stat Data'!H21</f>
        <v>158311</v>
      </c>
      <c r="F45" s="26">
        <f>'Dot.Stat Data'!I21</f>
        <v>166208</v>
      </c>
      <c r="G45" s="26">
        <f>'Dot.Stat Data'!J21</f>
        <v>168941</v>
      </c>
      <c r="H45" s="26">
        <f>'Dot.Stat Data'!K21</f>
        <v>169392</v>
      </c>
      <c r="I45" s="26">
        <f>'Dot.Stat Data'!L21</f>
        <v>175098</v>
      </c>
      <c r="J45" s="26">
        <f>'Dot.Stat Data'!M21</f>
        <v>179511</v>
      </c>
      <c r="K45" s="26">
        <f>'Dot.Stat Data'!N21</f>
        <v>196355</v>
      </c>
      <c r="L45" s="26">
        <f>'Dot.Stat Data'!O21</f>
        <v>208915</v>
      </c>
      <c r="M45" s="26">
        <f>'Dot.Stat Data'!P21</f>
        <v>220332.03</v>
      </c>
      <c r="N45" s="26">
        <f>'Dot.Stat Data'!Q21</f>
        <v>227321.28</v>
      </c>
      <c r="O45" s="26">
        <f>'Dot.Stat Data'!R21</f>
        <v>226853</v>
      </c>
      <c r="P45" s="26">
        <f>'Dot.Stat Data'!S21</f>
        <v>226760</v>
      </c>
      <c r="Q45" s="26">
        <f>'Dot.Stat Data'!T21</f>
        <v>226901</v>
      </c>
      <c r="R45" s="26">
        <f>'Dot.Stat Data'!U21</f>
        <v>242948</v>
      </c>
      <c r="S45" s="26">
        <f>'Dot.Stat Data'!V21</f>
        <v>248108</v>
      </c>
    </row>
    <row r="46" spans="1:19" s="26" customFormat="1" ht="11.25">
      <c r="A46" s="26" t="s">
        <v>52</v>
      </c>
      <c r="B46" s="25" t="s">
        <v>53</v>
      </c>
      <c r="C46" s="26">
        <f>'Dot.Stat Data'!F22</f>
        <v>105766</v>
      </c>
      <c r="D46" s="26">
        <f>'Dot.Stat Data'!G22</f>
        <v>116588</v>
      </c>
      <c r="E46" s="26">
        <f>'Dot.Stat Data'!H22</f>
        <v>150515</v>
      </c>
      <c r="F46" s="26">
        <f>'Dot.Stat Data'!I22</f>
        <v>163636</v>
      </c>
      <c r="G46" s="26">
        <f>'Dot.Stat Data'!J22</f>
        <v>173140</v>
      </c>
      <c r="H46" s="26">
        <f>'Dot.Stat Data'!K22</f>
        <v>181859</v>
      </c>
      <c r="I46" s="26">
        <f>'Dot.Stat Data'!L22</f>
        <v>175106</v>
      </c>
      <c r="J46" s="26">
        <f>'Dot.Stat Data'!M22</f>
        <v>174174</v>
      </c>
      <c r="K46" s="26">
        <f>'Dot.Stat Data'!N22</f>
        <v>184315</v>
      </c>
      <c r="L46" s="26">
        <f>'Dot.Stat Data'!O22</f>
        <v>194667</v>
      </c>
      <c r="M46" s="26">
        <f>'Dot.Stat Data'!P22</f>
        <v>211655</v>
      </c>
      <c r="N46" s="26">
        <f>'Dot.Stat Data'!Q22</f>
        <v>216727.52</v>
      </c>
      <c r="O46" s="26">
        <f>'Dot.Stat Data'!R22</f>
        <v>223583</v>
      </c>
      <c r="P46" s="26">
        <f>'Dot.Stat Data'!S22</f>
        <v>186862</v>
      </c>
      <c r="Q46" s="26">
        <f>'Dot.Stat Data'!T22</f>
        <v>204728</v>
      </c>
      <c r="R46" s="26">
        <f>'Dot.Stat Data'!U22</f>
        <v>224580</v>
      </c>
      <c r="S46" s="26">
        <f>'Dot.Stat Data'!V22</f>
        <v>243388</v>
      </c>
    </row>
    <row r="47" spans="1:19" s="26" customFormat="1" ht="11.25">
      <c r="A47" s="26" t="s">
        <v>54</v>
      </c>
      <c r="B47" s="25" t="s">
        <v>55</v>
      </c>
      <c r="C47" s="26">
        <f>'Dot.Stat Data'!F23</f>
        <v>251395</v>
      </c>
      <c r="D47" s="26">
        <f>'Dot.Stat Data'!G23</f>
        <v>253571</v>
      </c>
      <c r="E47" s="26">
        <f>'Dot.Stat Data'!H23</f>
        <v>236724</v>
      </c>
      <c r="F47" s="26">
        <f>'Dot.Stat Data'!I23</f>
        <v>247865</v>
      </c>
      <c r="G47" s="26">
        <f>'Dot.Stat Data'!J23</f>
        <v>257833</v>
      </c>
      <c r="H47" s="26">
        <f>'Dot.Stat Data'!K23</f>
        <v>267885</v>
      </c>
      <c r="I47" s="26">
        <f>'Dot.Stat Data'!L23</f>
        <v>278146</v>
      </c>
      <c r="J47" s="26">
        <f>'Dot.Stat Data'!M23</f>
        <v>290162</v>
      </c>
      <c r="K47" s="26">
        <f>'Dot.Stat Data'!N23</f>
        <v>299023</v>
      </c>
      <c r="L47" s="26">
        <f>'Dot.Stat Data'!O23</f>
        <v>312048</v>
      </c>
      <c r="M47" s="26">
        <f>'Dot.Stat Data'!P23</f>
        <v>328055</v>
      </c>
      <c r="N47" s="26">
        <f>'Dot.Stat Data'!Q23</f>
        <v>340491.49</v>
      </c>
      <c r="O47" s="26">
        <f>'Dot.Stat Data'!R23</f>
        <v>350022</v>
      </c>
      <c r="P47" s="26">
        <f>'Dot.Stat Data'!S23</f>
        <v>353745</v>
      </c>
      <c r="Q47" s="26">
        <f>'Dot.Stat Data'!T23</f>
        <v>360957</v>
      </c>
      <c r="R47" s="26">
        <f>'Dot.Stat Data'!U23</f>
        <v>375626</v>
      </c>
      <c r="S47" s="26">
        <f>'Dot.Stat Data'!V23</f>
        <v>387001</v>
      </c>
    </row>
    <row r="48" spans="1:19" s="26" customFormat="1" ht="11.25">
      <c r="A48" s="26" t="s">
        <v>56</v>
      </c>
      <c r="B48" s="25" t="s">
        <v>57</v>
      </c>
      <c r="C48" s="26">
        <f>'Dot.Stat Data'!F24</f>
        <v>10441</v>
      </c>
      <c r="D48" s="26">
        <f>'Dot.Stat Data'!G24</f>
        <v>9077</v>
      </c>
      <c r="E48" s="26">
        <f>'Dot.Stat Data'!H24</f>
        <v>8135</v>
      </c>
      <c r="F48" s="26">
        <f>'Dot.Stat Data'!I24</f>
        <v>7591</v>
      </c>
      <c r="G48" s="26">
        <f>'Dot.Stat Data'!J24</f>
        <v>9085</v>
      </c>
      <c r="H48" s="26">
        <f>'Dot.Stat Data'!K24</f>
        <v>9895</v>
      </c>
      <c r="I48" s="26">
        <f>'Dot.Stat Data'!L24</f>
        <v>11093</v>
      </c>
      <c r="J48" s="26">
        <f>'Dot.Stat Data'!M24</f>
        <v>10721</v>
      </c>
      <c r="K48" s="26">
        <f>'Dot.Stat Data'!N24</f>
        <v>12428</v>
      </c>
      <c r="L48" s="26">
        <f>'Dot.Stat Data'!O24</f>
        <v>13292</v>
      </c>
      <c r="M48" s="26">
        <f>'Dot.Stat Data'!P24</f>
        <v>13765</v>
      </c>
      <c r="N48" s="26">
        <f>'Dot.Stat Data'!Q24</f>
        <v>13216.89</v>
      </c>
      <c r="O48" s="26">
        <f>'Dot.Stat Data'!R24</f>
        <v>14898</v>
      </c>
      <c r="P48" s="26">
        <f>'Dot.Stat Data'!S24</f>
        <v>14386</v>
      </c>
      <c r="Q48" s="26">
        <f>'Dot.Stat Data'!T24</f>
        <v>13363</v>
      </c>
      <c r="R48" s="26">
        <f>'Dot.Stat Data'!U24</f>
        <v>14340</v>
      </c>
      <c r="S48" s="26">
        <f>'Dot.Stat Data'!V24</f>
        <v>15305</v>
      </c>
    </row>
    <row r="49" s="26" customFormat="1" ht="11.25">
      <c r="B49" s="30" t="s">
        <v>29</v>
      </c>
    </row>
    <row r="50" spans="1:19" s="26" customFormat="1" ht="11.25">
      <c r="A50" s="26" t="s">
        <v>52</v>
      </c>
      <c r="B50" s="25" t="s">
        <v>58</v>
      </c>
      <c r="C50" s="26">
        <f>'Dot.Stat Data'!F25</f>
        <v>85</v>
      </c>
      <c r="D50" s="26">
        <f>'Dot.Stat Data'!G25</f>
        <v>115</v>
      </c>
      <c r="E50" s="26">
        <f>'Dot.Stat Data'!H25</f>
        <v>141</v>
      </c>
      <c r="F50" s="26">
        <f>'Dot.Stat Data'!I25</f>
        <v>103</v>
      </c>
      <c r="G50" s="26">
        <f>'Dot.Stat Data'!J25</f>
        <v>117</v>
      </c>
      <c r="H50" s="26">
        <f>'Dot.Stat Data'!K25</f>
        <v>208</v>
      </c>
      <c r="I50" s="26">
        <f>'Dot.Stat Data'!L25</f>
        <v>92</v>
      </c>
      <c r="J50" s="26">
        <f>'Dot.Stat Data'!M25</f>
        <v>46</v>
      </c>
      <c r="K50" s="26">
        <f>'Dot.Stat Data'!N25</f>
        <v>48</v>
      </c>
      <c r="L50" s="26">
        <f>'Dot.Stat Data'!O25</f>
        <v>72</v>
      </c>
      <c r="M50" s="26">
        <f>'Dot.Stat Data'!P25</f>
        <v>114</v>
      </c>
      <c r="N50" s="26">
        <f>'Dot.Stat Data'!Q25</f>
        <v>127</v>
      </c>
      <c r="O50" s="26">
        <f>'Dot.Stat Data'!R25</f>
        <v>116</v>
      </c>
      <c r="P50" s="26">
        <f>'Dot.Stat Data'!S25</f>
        <v>108</v>
      </c>
      <c r="Q50" s="26">
        <f>'Dot.Stat Data'!T25</f>
        <v>90</v>
      </c>
      <c r="R50" s="26">
        <f>'Dot.Stat Data'!U25</f>
        <v>100</v>
      </c>
      <c r="S50" s="26">
        <f>'Dot.Stat Data'!V25</f>
        <v>100</v>
      </c>
    </row>
    <row r="51" spans="1:19" s="26" customFormat="1" ht="11.25">
      <c r="A51" s="26" t="s">
        <v>59</v>
      </c>
      <c r="B51" s="25" t="s">
        <v>60</v>
      </c>
      <c r="C51" s="26">
        <f>'Dot.Stat Data'!F26</f>
        <v>221970</v>
      </c>
      <c r="D51" s="26">
        <f>'Dot.Stat Data'!G26</f>
        <v>230075</v>
      </c>
      <c r="E51" s="26">
        <f>'Dot.Stat Data'!H26</f>
        <v>235352</v>
      </c>
      <c r="F51" s="26">
        <f>'Dot.Stat Data'!I26</f>
        <v>242421</v>
      </c>
      <c r="G51" s="26">
        <f>'Dot.Stat Data'!J26</f>
        <v>247994</v>
      </c>
      <c r="H51" s="26">
        <f>'Dot.Stat Data'!K26</f>
        <v>256474</v>
      </c>
      <c r="I51" s="26">
        <f>'Dot.Stat Data'!L26</f>
        <v>269859</v>
      </c>
      <c r="J51" s="26">
        <f>'Dot.Stat Data'!M26</f>
        <v>280866</v>
      </c>
      <c r="K51" s="26">
        <f>'Dot.Stat Data'!N26</f>
        <v>293366</v>
      </c>
      <c r="L51" s="26">
        <f>'Dot.Stat Data'!O26</f>
        <v>306441</v>
      </c>
      <c r="M51" s="26">
        <f>'Dot.Stat Data'!P26</f>
        <v>320099</v>
      </c>
      <c r="N51" s="26">
        <f>'Dot.Stat Data'!Q26</f>
        <v>333077.56</v>
      </c>
      <c r="O51" s="26">
        <f>'Dot.Stat Data'!R26</f>
        <v>344782</v>
      </c>
      <c r="P51" s="26">
        <f>'Dot.Stat Data'!S26</f>
        <v>365494</v>
      </c>
      <c r="Q51" s="26">
        <f>'Dot.Stat Data'!T26</f>
        <v>377672</v>
      </c>
      <c r="R51" s="26">
        <f>'Dot.Stat Data'!U26</f>
        <v>388729</v>
      </c>
      <c r="S51" s="26">
        <f>'Dot.Stat Data'!V26</f>
        <v>403519</v>
      </c>
    </row>
    <row r="52" spans="1:19" s="26" customFormat="1" ht="11.25">
      <c r="A52" s="26" t="s">
        <v>61</v>
      </c>
      <c r="B52" s="25" t="s">
        <v>62</v>
      </c>
      <c r="C52" s="26">
        <f>'Dot.Stat Data'!F27</f>
        <v>59651</v>
      </c>
      <c r="D52" s="26">
        <f>'Dot.Stat Data'!G27</f>
        <v>62147</v>
      </c>
      <c r="E52" s="26">
        <f>'Dot.Stat Data'!H27</f>
        <v>64870</v>
      </c>
      <c r="F52" s="26">
        <f>'Dot.Stat Data'!I27</f>
        <v>67147</v>
      </c>
      <c r="G52" s="26">
        <f>'Dot.Stat Data'!J27</f>
        <v>71449</v>
      </c>
      <c r="H52" s="26">
        <f>'Dot.Stat Data'!K27</f>
        <v>76033</v>
      </c>
      <c r="I52" s="26">
        <f>'Dot.Stat Data'!L27</f>
        <v>81700</v>
      </c>
      <c r="J52" s="26">
        <f>'Dot.Stat Data'!M27</f>
        <v>87600</v>
      </c>
      <c r="K52" s="26">
        <f>'Dot.Stat Data'!N27</f>
        <v>92335</v>
      </c>
      <c r="L52" s="26">
        <f>'Dot.Stat Data'!O27</f>
        <v>96021</v>
      </c>
      <c r="M52" s="26">
        <f>'Dot.Stat Data'!P27</f>
        <v>100918</v>
      </c>
      <c r="N52" s="26">
        <f>'Dot.Stat Data'!Q27</f>
        <v>105548.75</v>
      </c>
      <c r="O52" s="26">
        <f>'Dot.Stat Data'!R27</f>
        <v>109847</v>
      </c>
      <c r="P52" s="26">
        <f>'Dot.Stat Data'!S27</f>
        <v>114529</v>
      </c>
      <c r="Q52" s="26">
        <f>'Dot.Stat Data'!T27</f>
        <v>117945</v>
      </c>
      <c r="R52" s="26">
        <f>'Dot.Stat Data'!U27</f>
        <v>122031</v>
      </c>
      <c r="S52" s="26">
        <f>'Dot.Stat Data'!V27</f>
        <v>125149</v>
      </c>
    </row>
    <row r="53" spans="1:19" s="26" customFormat="1" ht="11.25">
      <c r="A53" s="26" t="s">
        <v>56</v>
      </c>
      <c r="B53" s="25" t="s">
        <v>57</v>
      </c>
      <c r="C53" s="26">
        <f>'Dot.Stat Data'!F28</f>
        <v>28061</v>
      </c>
      <c r="D53" s="26">
        <f>'Dot.Stat Data'!G28</f>
        <v>27888</v>
      </c>
      <c r="E53" s="26">
        <f>'Dot.Stat Data'!H28</f>
        <v>30263</v>
      </c>
      <c r="F53" s="26">
        <f>'Dot.Stat Data'!I28</f>
        <v>30464</v>
      </c>
      <c r="G53" s="26">
        <f>'Dot.Stat Data'!J28</f>
        <v>32867</v>
      </c>
      <c r="H53" s="26">
        <f>'Dot.Stat Data'!K28</f>
        <v>34277</v>
      </c>
      <c r="I53" s="26">
        <f>'Dot.Stat Data'!L28</f>
        <v>38970</v>
      </c>
      <c r="J53" s="26">
        <f>'Dot.Stat Data'!M28</f>
        <v>43685</v>
      </c>
      <c r="K53" s="26">
        <f>'Dot.Stat Data'!N28</f>
        <v>45996</v>
      </c>
      <c r="L53" s="26">
        <f>'Dot.Stat Data'!O28</f>
        <v>50129</v>
      </c>
      <c r="M53" s="26">
        <f>'Dot.Stat Data'!P28</f>
        <v>51370</v>
      </c>
      <c r="N53" s="26">
        <f>'Dot.Stat Data'!Q28</f>
        <v>53316.9</v>
      </c>
      <c r="O53" s="26">
        <f>'Dot.Stat Data'!R28</f>
        <v>57035</v>
      </c>
      <c r="P53" s="26">
        <f>'Dot.Stat Data'!S28</f>
        <v>63226</v>
      </c>
      <c r="Q53" s="26">
        <f>'Dot.Stat Data'!T28</f>
        <v>63460</v>
      </c>
      <c r="R53" s="26">
        <f>'Dot.Stat Data'!U28</f>
        <v>64921</v>
      </c>
      <c r="S53" s="26">
        <f>'Dot.Stat Data'!V28</f>
        <v>66710</v>
      </c>
    </row>
    <row r="54" spans="1:19" s="26" customFormat="1" ht="11.25">
      <c r="A54" s="26" t="s">
        <v>63</v>
      </c>
      <c r="B54" s="25" t="s">
        <v>64</v>
      </c>
      <c r="C54" s="26">
        <f>'Dot.Stat Data'!F29</f>
        <v>262174</v>
      </c>
      <c r="D54" s="26">
        <f>'Dot.Stat Data'!G29</f>
        <v>271895</v>
      </c>
      <c r="E54" s="26">
        <f>'Dot.Stat Data'!H29</f>
        <v>287929</v>
      </c>
      <c r="F54" s="26">
        <f>'Dot.Stat Data'!I29</f>
        <v>312312</v>
      </c>
      <c r="G54" s="26">
        <f>'Dot.Stat Data'!J29</f>
        <v>328021</v>
      </c>
      <c r="H54" s="26">
        <f>'Dot.Stat Data'!K29</f>
        <v>338072</v>
      </c>
      <c r="I54" s="26">
        <f>'Dot.Stat Data'!L29</f>
        <v>330522</v>
      </c>
      <c r="J54" s="26">
        <f>'Dot.Stat Data'!M29</f>
        <v>329971</v>
      </c>
      <c r="K54" s="26">
        <f>'Dot.Stat Data'!N29</f>
        <v>352711</v>
      </c>
      <c r="L54" s="26">
        <f>'Dot.Stat Data'!O29</f>
        <v>372280</v>
      </c>
      <c r="M54" s="26">
        <f>'Dot.Stat Data'!P29</f>
        <v>402224.03</v>
      </c>
      <c r="N54" s="26">
        <f>'Dot.Stat Data'!Q29</f>
        <v>411235.72</v>
      </c>
      <c r="O54" s="26">
        <f>'Dot.Stat Data'!R29</f>
        <v>413423</v>
      </c>
      <c r="P54" s="26">
        <f>'Dot.Stat Data'!S29</f>
        <v>352925</v>
      </c>
      <c r="Q54" s="26">
        <f>'Dot.Stat Data'!T29</f>
        <v>364727</v>
      </c>
      <c r="R54" s="26">
        <f>'Dot.Stat Data'!U29</f>
        <v>403744</v>
      </c>
      <c r="S54" s="26">
        <f>'Dot.Stat Data'!V29</f>
        <v>423473</v>
      </c>
    </row>
    <row r="55" s="26" customFormat="1" ht="11.25">
      <c r="B55" s="25"/>
    </row>
    <row r="56" s="26" customFormat="1" ht="11.25">
      <c r="B56" s="29" t="s">
        <v>65</v>
      </c>
    </row>
    <row r="57" s="26" customFormat="1" ht="11.25">
      <c r="B57" s="30" t="s">
        <v>23</v>
      </c>
    </row>
    <row r="58" spans="1:19" s="26" customFormat="1" ht="11.25">
      <c r="A58" s="26" t="s">
        <v>63</v>
      </c>
      <c r="B58" s="25" t="s">
        <v>64</v>
      </c>
      <c r="C58" s="26">
        <f>'Dot.Stat Data'!F29</f>
        <v>262174</v>
      </c>
      <c r="D58" s="26">
        <f>'Dot.Stat Data'!G29</f>
        <v>271895</v>
      </c>
      <c r="E58" s="26">
        <f>'Dot.Stat Data'!H29</f>
        <v>287929</v>
      </c>
      <c r="F58" s="26">
        <f>'Dot.Stat Data'!I29</f>
        <v>312312</v>
      </c>
      <c r="G58" s="26">
        <f>'Dot.Stat Data'!J29</f>
        <v>328021</v>
      </c>
      <c r="H58" s="26">
        <f>'Dot.Stat Data'!K29</f>
        <v>338072</v>
      </c>
      <c r="I58" s="26">
        <f>'Dot.Stat Data'!L29</f>
        <v>330522</v>
      </c>
      <c r="J58" s="26">
        <f>'Dot.Stat Data'!M29</f>
        <v>329971</v>
      </c>
      <c r="K58" s="26">
        <f>'Dot.Stat Data'!N29</f>
        <v>352711</v>
      </c>
      <c r="L58" s="26">
        <f>'Dot.Stat Data'!O29</f>
        <v>372280</v>
      </c>
      <c r="M58" s="26">
        <f>'Dot.Stat Data'!P29</f>
        <v>402224.03</v>
      </c>
      <c r="N58" s="26">
        <f>'Dot.Stat Data'!Q29</f>
        <v>411235.72</v>
      </c>
      <c r="O58" s="26">
        <f>'Dot.Stat Data'!R29</f>
        <v>413423</v>
      </c>
      <c r="P58" s="26">
        <f>'Dot.Stat Data'!S29</f>
        <v>352925</v>
      </c>
      <c r="Q58" s="26">
        <f>'Dot.Stat Data'!T29</f>
        <v>364727</v>
      </c>
      <c r="R58" s="26">
        <f>'Dot.Stat Data'!U29</f>
        <v>403744</v>
      </c>
      <c r="S58" s="26">
        <f>'Dot.Stat Data'!V29</f>
        <v>423473</v>
      </c>
    </row>
    <row r="59" s="26" customFormat="1" ht="11.25">
      <c r="B59" s="30" t="s">
        <v>29</v>
      </c>
    </row>
    <row r="60" spans="1:19" s="26" customFormat="1" ht="11.25">
      <c r="A60" s="26" t="s">
        <v>66</v>
      </c>
      <c r="B60" s="25" t="s">
        <v>67</v>
      </c>
      <c r="C60" s="26">
        <f>'Dot.Stat Data'!F30</f>
        <v>293502</v>
      </c>
      <c r="D60" s="26">
        <f>'Dot.Stat Data'!G30</f>
        <v>302560</v>
      </c>
      <c r="E60" s="26">
        <f>'Dot.Stat Data'!H30</f>
        <v>305576</v>
      </c>
      <c r="F60" s="26">
        <f>'Dot.Stat Data'!I30</f>
        <v>316583</v>
      </c>
      <c r="G60" s="26">
        <f>'Dot.Stat Data'!J30</f>
        <v>329904</v>
      </c>
      <c r="H60" s="26">
        <f>'Dot.Stat Data'!K30</f>
        <v>340976</v>
      </c>
      <c r="I60" s="26">
        <f>'Dot.Stat Data'!L30</f>
        <v>361851</v>
      </c>
      <c r="J60" s="26">
        <f>'Dot.Stat Data'!M30</f>
        <v>377986</v>
      </c>
      <c r="K60" s="26">
        <f>'Dot.Stat Data'!N30</f>
        <v>393362</v>
      </c>
      <c r="L60" s="26">
        <f>'Dot.Stat Data'!O30</f>
        <v>408147</v>
      </c>
      <c r="M60" s="26">
        <f>'Dot.Stat Data'!P30</f>
        <v>421742</v>
      </c>
      <c r="N60" s="26">
        <f>'Dot.Stat Data'!Q30</f>
        <v>435653.74</v>
      </c>
      <c r="O60" s="26">
        <f>'Dot.Stat Data'!R30</f>
        <v>449934</v>
      </c>
      <c r="P60" s="26">
        <f>'Dot.Stat Data'!S30</f>
        <v>467210</v>
      </c>
      <c r="Q60" s="26">
        <f>'Dot.Stat Data'!T30</f>
        <v>481828</v>
      </c>
      <c r="R60" s="26">
        <f>'Dot.Stat Data'!U30</f>
        <v>489971</v>
      </c>
      <c r="S60" s="26">
        <f>'Dot.Stat Data'!V30</f>
        <v>502729</v>
      </c>
    </row>
    <row r="61" spans="1:19" s="26" customFormat="1" ht="11.25">
      <c r="A61" s="26" t="s">
        <v>68</v>
      </c>
      <c r="B61" s="31" t="s">
        <v>69</v>
      </c>
      <c r="C61" s="26">
        <f>'Dot.Stat Data'!F31</f>
        <v>178217</v>
      </c>
      <c r="D61" s="26">
        <f>'Dot.Stat Data'!G31</f>
        <v>182683</v>
      </c>
      <c r="E61" s="26">
        <f>'Dot.Stat Data'!H31</f>
        <v>188158</v>
      </c>
      <c r="F61" s="26">
        <f>'Dot.Stat Data'!I31</f>
        <v>194677</v>
      </c>
      <c r="G61" s="26">
        <f>'Dot.Stat Data'!J31</f>
        <v>204041</v>
      </c>
      <c r="H61" s="26">
        <f>'Dot.Stat Data'!K31</f>
        <v>213347</v>
      </c>
      <c r="I61" s="26">
        <f>'Dot.Stat Data'!L31</f>
        <v>229541</v>
      </c>
      <c r="J61" s="26">
        <f>'Dot.Stat Data'!M31</f>
        <v>242749</v>
      </c>
      <c r="K61" s="26">
        <f>'Dot.Stat Data'!N31</f>
        <v>252176</v>
      </c>
      <c r="L61" s="26">
        <f>'Dot.Stat Data'!O31</f>
        <v>262880</v>
      </c>
      <c r="M61" s="26">
        <f>'Dot.Stat Data'!P31</f>
        <v>272166</v>
      </c>
      <c r="N61" s="26">
        <f>'Dot.Stat Data'!Q31</f>
        <v>282422.75</v>
      </c>
      <c r="O61" s="26">
        <f>'Dot.Stat Data'!R31</f>
        <v>292607</v>
      </c>
      <c r="P61" s="26">
        <f>'Dot.Stat Data'!S31</f>
        <v>302956</v>
      </c>
      <c r="Q61" s="26">
        <f>'Dot.Stat Data'!T31</f>
        <v>312749</v>
      </c>
      <c r="R61" s="26">
        <f>'Dot.Stat Data'!U31</f>
        <v>320459</v>
      </c>
      <c r="S61" s="26">
        <f>'Dot.Stat Data'!V31</f>
        <v>328279</v>
      </c>
    </row>
    <row r="62" spans="1:19" s="26" customFormat="1" ht="11.25">
      <c r="A62" s="26" t="s">
        <v>70</v>
      </c>
      <c r="B62" s="31" t="s">
        <v>71</v>
      </c>
      <c r="C62" s="26">
        <f>'Dot.Stat Data'!F32</f>
        <v>115285</v>
      </c>
      <c r="D62" s="26">
        <f>'Dot.Stat Data'!G32</f>
        <v>119877</v>
      </c>
      <c r="E62" s="26">
        <f>'Dot.Stat Data'!H32</f>
        <v>117418</v>
      </c>
      <c r="F62" s="26">
        <f>'Dot.Stat Data'!I32</f>
        <v>121906</v>
      </c>
      <c r="G62" s="26">
        <f>'Dot.Stat Data'!J32</f>
        <v>125863</v>
      </c>
      <c r="H62" s="26">
        <f>'Dot.Stat Data'!K32</f>
        <v>127629</v>
      </c>
      <c r="I62" s="26">
        <f>'Dot.Stat Data'!L32</f>
        <v>132310</v>
      </c>
      <c r="J62" s="26">
        <f>'Dot.Stat Data'!M32</f>
        <v>135237</v>
      </c>
      <c r="K62" s="26">
        <f>'Dot.Stat Data'!N32</f>
        <v>141186</v>
      </c>
      <c r="L62" s="26">
        <f>'Dot.Stat Data'!O32</f>
        <v>145267</v>
      </c>
      <c r="M62" s="26">
        <f>'Dot.Stat Data'!P32</f>
        <v>149576</v>
      </c>
      <c r="N62" s="26">
        <f>'Dot.Stat Data'!Q32</f>
        <v>153230.99</v>
      </c>
      <c r="O62" s="26">
        <f>'Dot.Stat Data'!R32</f>
        <v>157327</v>
      </c>
      <c r="P62" s="26">
        <f>'Dot.Stat Data'!S32</f>
        <v>164254</v>
      </c>
      <c r="Q62" s="26">
        <f>'Dot.Stat Data'!T32</f>
        <v>169079</v>
      </c>
      <c r="R62" s="26">
        <f>'Dot.Stat Data'!U32</f>
        <v>169512</v>
      </c>
      <c r="S62" s="26">
        <f>'Dot.Stat Data'!V32</f>
        <v>174450</v>
      </c>
    </row>
    <row r="63" spans="1:19" s="26" customFormat="1" ht="11.25">
      <c r="A63" s="26" t="s">
        <v>72</v>
      </c>
      <c r="B63" s="25" t="s">
        <v>73</v>
      </c>
      <c r="C63" s="26">
        <f>'Dot.Stat Data'!F33</f>
        <v>-31328</v>
      </c>
      <c r="D63" s="26">
        <f>'Dot.Stat Data'!G33</f>
        <v>-30665</v>
      </c>
      <c r="E63" s="26">
        <f>'Dot.Stat Data'!H33</f>
        <v>-17647</v>
      </c>
      <c r="F63" s="26">
        <f>'Dot.Stat Data'!I33</f>
        <v>-4271</v>
      </c>
      <c r="G63" s="26">
        <f>'Dot.Stat Data'!J33</f>
        <v>-1883</v>
      </c>
      <c r="H63" s="26">
        <f>'Dot.Stat Data'!K33</f>
        <v>-2904</v>
      </c>
      <c r="I63" s="26">
        <f>'Dot.Stat Data'!L33</f>
        <v>-31329</v>
      </c>
      <c r="J63" s="26">
        <f>'Dot.Stat Data'!M33</f>
        <v>-48015</v>
      </c>
      <c r="K63" s="26">
        <f>'Dot.Stat Data'!N33</f>
        <v>-40651</v>
      </c>
      <c r="L63" s="26">
        <f>'Dot.Stat Data'!O33</f>
        <v>-35867</v>
      </c>
      <c r="M63" s="26">
        <f>'Dot.Stat Data'!P33</f>
        <v>-19517.97</v>
      </c>
      <c r="N63" s="26">
        <f>'Dot.Stat Data'!Q33</f>
        <v>-24418.02</v>
      </c>
      <c r="O63" s="26">
        <f>'Dot.Stat Data'!R33</f>
        <v>-36511</v>
      </c>
      <c r="P63" s="26">
        <f>'Dot.Stat Data'!S33</f>
        <v>-114285</v>
      </c>
      <c r="Q63" s="26">
        <f>'Dot.Stat Data'!T33</f>
        <v>-117101</v>
      </c>
      <c r="R63" s="26">
        <f>'Dot.Stat Data'!U33</f>
        <v>-86227</v>
      </c>
      <c r="S63" s="26">
        <f>'Dot.Stat Data'!V33</f>
        <v>-79256</v>
      </c>
    </row>
    <row r="64" s="26" customFormat="1" ht="11.25">
      <c r="B64" s="25"/>
    </row>
    <row r="65" s="26" customFormat="1" ht="11.25">
      <c r="B65" s="29" t="s">
        <v>74</v>
      </c>
    </row>
    <row r="66" s="26" customFormat="1" ht="11.25">
      <c r="B66" s="30" t="s">
        <v>23</v>
      </c>
    </row>
    <row r="67" spans="1:19" s="26" customFormat="1" ht="11.25">
      <c r="A67" s="26" t="s">
        <v>72</v>
      </c>
      <c r="B67" s="25" t="s">
        <v>73</v>
      </c>
      <c r="C67" s="26">
        <f>'Dot.Stat Data'!F33</f>
        <v>-31328</v>
      </c>
      <c r="D67" s="26">
        <f>'Dot.Stat Data'!G33</f>
        <v>-30665</v>
      </c>
      <c r="E67" s="26">
        <f>'Dot.Stat Data'!H33</f>
        <v>-17647</v>
      </c>
      <c r="F67" s="26">
        <f>'Dot.Stat Data'!I33</f>
        <v>-4271</v>
      </c>
      <c r="G67" s="26">
        <f>'Dot.Stat Data'!J33</f>
        <v>-1883</v>
      </c>
      <c r="H67" s="26">
        <f>'Dot.Stat Data'!K33</f>
        <v>-2904</v>
      </c>
      <c r="I67" s="26">
        <f>'Dot.Stat Data'!L33</f>
        <v>-31329</v>
      </c>
      <c r="J67" s="26">
        <f>'Dot.Stat Data'!M33</f>
        <v>-48015</v>
      </c>
      <c r="K67" s="26">
        <f>'Dot.Stat Data'!N33</f>
        <v>-40651</v>
      </c>
      <c r="L67" s="26">
        <f>'Dot.Stat Data'!O33</f>
        <v>-35867</v>
      </c>
      <c r="M67" s="26">
        <f>'Dot.Stat Data'!P33</f>
        <v>-19517.97</v>
      </c>
      <c r="N67" s="26">
        <f>'Dot.Stat Data'!Q33</f>
        <v>-24418.02</v>
      </c>
      <c r="O67" s="26">
        <f>'Dot.Stat Data'!R33</f>
        <v>-36511</v>
      </c>
      <c r="P67" s="26">
        <f>'Dot.Stat Data'!S33</f>
        <v>-114285</v>
      </c>
      <c r="Q67" s="26">
        <f>'Dot.Stat Data'!T33</f>
        <v>-117101</v>
      </c>
      <c r="R67" s="26">
        <f>'Dot.Stat Data'!U33</f>
        <v>-86227</v>
      </c>
      <c r="S67" s="26">
        <f>'Dot.Stat Data'!V33</f>
        <v>-79256</v>
      </c>
    </row>
    <row r="68" spans="2:19" s="26" customFormat="1" ht="11.25">
      <c r="B68" s="25" t="s">
        <v>116</v>
      </c>
      <c r="C68" s="26">
        <f>'Dot.Stat Data'!F35</f>
        <v>3267</v>
      </c>
      <c r="D68" s="26">
        <f>'Dot.Stat Data'!G35</f>
        <v>9504</v>
      </c>
      <c r="E68" s="26">
        <f>'Dot.Stat Data'!H35</f>
        <v>2443</v>
      </c>
      <c r="F68" s="26">
        <f>'Dot.Stat Data'!I35</f>
        <v>4191</v>
      </c>
      <c r="G68" s="26">
        <f>'Dot.Stat Data'!J35</f>
        <v>4687</v>
      </c>
      <c r="H68" s="26">
        <f>'Dot.Stat Data'!K35</f>
        <v>3464</v>
      </c>
      <c r="I68" s="26">
        <f>'Dot.Stat Data'!L35</f>
        <v>6146</v>
      </c>
      <c r="J68" s="26">
        <f>'Dot.Stat Data'!M35</f>
        <v>8424</v>
      </c>
      <c r="K68" s="26">
        <f>'Dot.Stat Data'!N35</f>
        <v>8662</v>
      </c>
      <c r="L68" s="26">
        <f>'Dot.Stat Data'!O35</f>
        <v>17232</v>
      </c>
      <c r="M68" s="26">
        <f>'Dot.Stat Data'!P35</f>
        <v>8486</v>
      </c>
      <c r="N68" s="26">
        <f>'Dot.Stat Data'!Q35</f>
        <v>6105.23</v>
      </c>
      <c r="O68" s="26">
        <f>'Dot.Stat Data'!R35</f>
        <v>4734</v>
      </c>
      <c r="P68" s="26">
        <f>'Dot.Stat Data'!S35</f>
        <v>4227</v>
      </c>
      <c r="Q68" s="26">
        <f>'Dot.Stat Data'!T35</f>
        <v>4777</v>
      </c>
      <c r="R68" s="26">
        <f>'Dot.Stat Data'!U35</f>
        <v>5332</v>
      </c>
      <c r="S68" s="26">
        <f>'Dot.Stat Data'!V35</f>
        <v>7286</v>
      </c>
    </row>
    <row r="69" spans="2:19" s="26" customFormat="1" ht="11.25">
      <c r="B69" s="25" t="s">
        <v>117</v>
      </c>
      <c r="C69" s="26">
        <f>'Dot.Stat Data'!F36</f>
        <v>11046</v>
      </c>
      <c r="D69" s="26">
        <f>'Dot.Stat Data'!G36</f>
        <v>15168</v>
      </c>
      <c r="E69" s="26">
        <f>'Dot.Stat Data'!H36</f>
        <v>10566</v>
      </c>
      <c r="F69" s="26">
        <f>'Dot.Stat Data'!I36</f>
        <v>13705</v>
      </c>
      <c r="G69" s="26">
        <f>'Dot.Stat Data'!J36</f>
        <v>10331</v>
      </c>
      <c r="H69" s="26">
        <f>'Dot.Stat Data'!K36</f>
        <v>11104</v>
      </c>
      <c r="I69" s="26">
        <f>'Dot.Stat Data'!L36</f>
        <v>11674</v>
      </c>
      <c r="J69" s="26">
        <f>'Dot.Stat Data'!M36</f>
        <v>11307</v>
      </c>
      <c r="K69" s="26">
        <f>'Dot.Stat Data'!N36</f>
        <v>12530</v>
      </c>
      <c r="L69" s="26">
        <f>'Dot.Stat Data'!O36</f>
        <v>13469</v>
      </c>
      <c r="M69" s="26">
        <f>'Dot.Stat Data'!P36</f>
        <v>14359.2</v>
      </c>
      <c r="N69" s="26">
        <f>'Dot.Stat Data'!Q36</f>
        <v>14164.77</v>
      </c>
      <c r="O69" s="26">
        <f>'Dot.Stat Data'!R36</f>
        <v>15673</v>
      </c>
      <c r="P69" s="26">
        <f>'Dot.Stat Data'!S36</f>
        <v>14306</v>
      </c>
      <c r="Q69" s="26">
        <f>'Dot.Stat Data'!T36</f>
        <v>13876</v>
      </c>
      <c r="R69" s="26">
        <f>'Dot.Stat Data'!U36</f>
        <v>14476</v>
      </c>
      <c r="S69" s="26">
        <f>'Dot.Stat Data'!V36</f>
        <v>17508</v>
      </c>
    </row>
    <row r="70" spans="2:19" s="26" customFormat="1" ht="11.25">
      <c r="B70" s="25" t="s">
        <v>75</v>
      </c>
      <c r="C70" s="26">
        <f aca="true" t="shared" si="2" ref="C70:S70">C68-C69</f>
        <v>-7779</v>
      </c>
      <c r="D70" s="26">
        <f t="shared" si="2"/>
        <v>-5664</v>
      </c>
      <c r="E70" s="26">
        <f t="shared" si="2"/>
        <v>-8123</v>
      </c>
      <c r="F70" s="26">
        <f t="shared" si="2"/>
        <v>-9514</v>
      </c>
      <c r="G70" s="26">
        <f t="shared" si="2"/>
        <v>-5644</v>
      </c>
      <c r="H70" s="26">
        <f t="shared" si="2"/>
        <v>-7640</v>
      </c>
      <c r="I70" s="26">
        <f t="shared" si="2"/>
        <v>-5528</v>
      </c>
      <c r="J70" s="26">
        <f t="shared" si="2"/>
        <v>-2883</v>
      </c>
      <c r="K70" s="26">
        <f t="shared" si="2"/>
        <v>-3868</v>
      </c>
      <c r="L70" s="26">
        <f t="shared" si="2"/>
        <v>3763</v>
      </c>
      <c r="M70" s="26">
        <f t="shared" si="2"/>
        <v>-5873.200000000001</v>
      </c>
      <c r="N70" s="26">
        <f t="shared" si="2"/>
        <v>-8059.540000000001</v>
      </c>
      <c r="O70" s="26">
        <f t="shared" si="2"/>
        <v>-10939</v>
      </c>
      <c r="P70" s="26">
        <f t="shared" si="2"/>
        <v>-10079</v>
      </c>
      <c r="Q70" s="26">
        <f t="shared" si="2"/>
        <v>-9099</v>
      </c>
      <c r="R70" s="26">
        <f t="shared" si="2"/>
        <v>-9144</v>
      </c>
      <c r="S70" s="26">
        <f t="shared" si="2"/>
        <v>-10222</v>
      </c>
    </row>
    <row r="71" s="26" customFormat="1" ht="11.25">
      <c r="B71" s="30" t="s">
        <v>29</v>
      </c>
    </row>
    <row r="72" spans="1:19" s="26" customFormat="1" ht="11.25">
      <c r="A72" s="26" t="s">
        <v>76</v>
      </c>
      <c r="B72" s="25" t="s">
        <v>77</v>
      </c>
      <c r="C72" s="26">
        <f>'Dot.Stat Data'!F38</f>
        <v>39246</v>
      </c>
      <c r="D72" s="26">
        <f>'Dot.Stat Data'!G38</f>
        <v>34572</v>
      </c>
      <c r="E72" s="26">
        <f>'Dot.Stat Data'!H38</f>
        <v>38555</v>
      </c>
      <c r="F72" s="26">
        <f>'Dot.Stat Data'!I38</f>
        <v>40964</v>
      </c>
      <c r="G72" s="26">
        <f>'Dot.Stat Data'!J38</f>
        <v>44335</v>
      </c>
      <c r="H72" s="26">
        <f>'Dot.Stat Data'!K38</f>
        <v>45872</v>
      </c>
      <c r="I72" s="26">
        <f>'Dot.Stat Data'!L38</f>
        <v>46619</v>
      </c>
      <c r="J72" s="26">
        <f>'Dot.Stat Data'!M38</f>
        <v>48481</v>
      </c>
      <c r="K72" s="26">
        <f>'Dot.Stat Data'!N38</f>
        <v>51349</v>
      </c>
      <c r="L72" s="26">
        <f>'Dot.Stat Data'!O38</f>
        <v>56807</v>
      </c>
      <c r="M72" s="26">
        <f>'Dot.Stat Data'!P38</f>
        <v>57747</v>
      </c>
      <c r="N72" s="26">
        <f>'Dot.Stat Data'!Q38</f>
        <v>61708.95</v>
      </c>
      <c r="O72" s="26">
        <f>'Dot.Stat Data'!R38</f>
        <v>63166</v>
      </c>
      <c r="P72" s="26">
        <f>'Dot.Stat Data'!S38</f>
        <v>64793</v>
      </c>
      <c r="Q72" s="26">
        <f>'Dot.Stat Data'!T38</f>
        <v>60677</v>
      </c>
      <c r="R72" s="26">
        <f>'Dot.Stat Data'!U38</f>
        <v>62473</v>
      </c>
      <c r="S72" s="26">
        <f>'Dot.Stat Data'!V38</f>
        <v>64222</v>
      </c>
    </row>
    <row r="73" spans="2:19" s="26" customFormat="1" ht="11.25">
      <c r="B73" s="31" t="s">
        <v>78</v>
      </c>
      <c r="C73" s="26">
        <f>'Dot.Stat Data'!F39</f>
        <v>38441</v>
      </c>
      <c r="D73" s="26">
        <f>'Dot.Stat Data'!G39</f>
        <v>36417</v>
      </c>
      <c r="E73" s="26">
        <f>'Dot.Stat Data'!H39</f>
        <v>37142</v>
      </c>
      <c r="F73" s="26">
        <f>'Dot.Stat Data'!I39</f>
        <v>39906</v>
      </c>
      <c r="G73" s="26">
        <f>'Dot.Stat Data'!J39</f>
        <v>44409</v>
      </c>
      <c r="H73" s="26">
        <f>'Dot.Stat Data'!K39</f>
        <v>44895</v>
      </c>
      <c r="I73" s="26">
        <f>'Dot.Stat Data'!L39</f>
        <v>44575</v>
      </c>
      <c r="J73" s="26">
        <f>'Dot.Stat Data'!M39</f>
        <v>47933</v>
      </c>
      <c r="K73" s="26">
        <f>'Dot.Stat Data'!N39</f>
        <v>51090</v>
      </c>
      <c r="L73" s="26">
        <f>'Dot.Stat Data'!O39</f>
        <v>56237</v>
      </c>
      <c r="M73" s="26">
        <f>'Dot.Stat Data'!P39</f>
        <v>57561</v>
      </c>
      <c r="N73" s="26">
        <f>'Dot.Stat Data'!Q39</f>
        <v>61490.95</v>
      </c>
      <c r="O73" s="26">
        <f>'Dot.Stat Data'!R39</f>
        <v>62698</v>
      </c>
      <c r="P73" s="26">
        <f>'Dot.Stat Data'!S39</f>
        <v>64355</v>
      </c>
      <c r="Q73" s="26">
        <f>'Dot.Stat Data'!T39</f>
        <v>60405</v>
      </c>
      <c r="R73" s="26">
        <f>'Dot.Stat Data'!U39</f>
        <v>62702</v>
      </c>
      <c r="S73" s="26">
        <f>'Dot.Stat Data'!V39</f>
        <v>63741</v>
      </c>
    </row>
    <row r="74" spans="2:19" s="26" customFormat="1" ht="11.25">
      <c r="B74" s="31" t="s">
        <v>79</v>
      </c>
      <c r="C74" s="26">
        <f>'Dot.Stat Data'!F40</f>
        <v>805</v>
      </c>
      <c r="D74" s="26">
        <f>'Dot.Stat Data'!G40</f>
        <v>-1845</v>
      </c>
      <c r="E74" s="26">
        <f>'Dot.Stat Data'!H40</f>
        <v>1413</v>
      </c>
      <c r="F74" s="26">
        <f>'Dot.Stat Data'!I40</f>
        <v>1058</v>
      </c>
      <c r="G74" s="26">
        <f>'Dot.Stat Data'!J40</f>
        <v>-74</v>
      </c>
      <c r="H74" s="26">
        <f>'Dot.Stat Data'!K40</f>
        <v>977</v>
      </c>
      <c r="I74" s="26">
        <f>'Dot.Stat Data'!L40</f>
        <v>2044</v>
      </c>
      <c r="J74" s="26">
        <f>'Dot.Stat Data'!M40</f>
        <v>548</v>
      </c>
      <c r="K74" s="26">
        <f>'Dot.Stat Data'!N40</f>
        <v>259</v>
      </c>
      <c r="L74" s="26">
        <f>'Dot.Stat Data'!O40</f>
        <v>570</v>
      </c>
      <c r="M74" s="26">
        <f>'Dot.Stat Data'!P40</f>
        <v>186</v>
      </c>
      <c r="N74" s="26">
        <f>'Dot.Stat Data'!Q40</f>
        <v>218</v>
      </c>
      <c r="O74" s="26">
        <f>'Dot.Stat Data'!R40</f>
        <v>468</v>
      </c>
      <c r="P74" s="26">
        <f>'Dot.Stat Data'!S40</f>
        <v>438</v>
      </c>
      <c r="Q74" s="26">
        <f>'Dot.Stat Data'!T40</f>
        <v>272</v>
      </c>
      <c r="R74" s="26">
        <f>'Dot.Stat Data'!U40</f>
        <v>-229</v>
      </c>
      <c r="S74" s="26">
        <f>'Dot.Stat Data'!V40</f>
        <v>481</v>
      </c>
    </row>
    <row r="75" spans="1:19" s="26" customFormat="1" ht="11.25">
      <c r="A75" s="26" t="s">
        <v>34</v>
      </c>
      <c r="B75" s="25" t="s">
        <v>35</v>
      </c>
      <c r="C75" s="26">
        <f>'Dot.Stat Data'!F34</f>
        <v>29652</v>
      </c>
      <c r="D75" s="26">
        <f>'Dot.Stat Data'!G34</f>
        <v>30498</v>
      </c>
      <c r="E75" s="26">
        <f>'Dot.Stat Data'!H34</f>
        <v>31071</v>
      </c>
      <c r="F75" s="26">
        <f>'Dot.Stat Data'!I34</f>
        <v>31458</v>
      </c>
      <c r="G75" s="26">
        <f>'Dot.Stat Data'!J34</f>
        <v>31845</v>
      </c>
      <c r="H75" s="26">
        <f>'Dot.Stat Data'!K34</f>
        <v>33160</v>
      </c>
      <c r="I75" s="26">
        <f>'Dot.Stat Data'!L34</f>
        <v>34476</v>
      </c>
      <c r="J75" s="26">
        <f>'Dot.Stat Data'!M34</f>
        <v>36175</v>
      </c>
      <c r="K75" s="26">
        <f>'Dot.Stat Data'!N34</f>
        <v>38063</v>
      </c>
      <c r="L75" s="26">
        <f>'Dot.Stat Data'!O34</f>
        <v>40172</v>
      </c>
      <c r="M75" s="26">
        <f>'Dot.Stat Data'!P34</f>
        <v>42769</v>
      </c>
      <c r="N75" s="26">
        <f>'Dot.Stat Data'!Q34</f>
        <v>45127</v>
      </c>
      <c r="O75" s="26">
        <f>'Dot.Stat Data'!R34</f>
        <v>48451</v>
      </c>
      <c r="P75" s="26">
        <f>'Dot.Stat Data'!S34</f>
        <v>49560</v>
      </c>
      <c r="Q75" s="26">
        <f>'Dot.Stat Data'!T34</f>
        <v>51279</v>
      </c>
      <c r="R75" s="26">
        <f>'Dot.Stat Data'!U34</f>
        <v>53792</v>
      </c>
      <c r="S75" s="26">
        <f>'Dot.Stat Data'!V34</f>
        <v>55460</v>
      </c>
    </row>
    <row r="76" spans="1:19" s="26" customFormat="1" ht="11.25">
      <c r="A76" s="26" t="s">
        <v>80</v>
      </c>
      <c r="B76" s="25" t="s">
        <v>81</v>
      </c>
      <c r="C76" s="26">
        <f aca="true" t="shared" si="3" ref="C76:S76">C72-C75</f>
        <v>9594</v>
      </c>
      <c r="D76" s="26">
        <f t="shared" si="3"/>
        <v>4074</v>
      </c>
      <c r="E76" s="26">
        <f t="shared" si="3"/>
        <v>7484</v>
      </c>
      <c r="F76" s="26">
        <f t="shared" si="3"/>
        <v>9506</v>
      </c>
      <c r="G76" s="26">
        <f t="shared" si="3"/>
        <v>12490</v>
      </c>
      <c r="H76" s="26">
        <f t="shared" si="3"/>
        <v>12712</v>
      </c>
      <c r="I76" s="26">
        <f t="shared" si="3"/>
        <v>12143</v>
      </c>
      <c r="J76" s="26">
        <f t="shared" si="3"/>
        <v>12306</v>
      </c>
      <c r="K76" s="26">
        <f t="shared" si="3"/>
        <v>13286</v>
      </c>
      <c r="L76" s="26">
        <f t="shared" si="3"/>
        <v>16635</v>
      </c>
      <c r="M76" s="26">
        <f t="shared" si="3"/>
        <v>14978</v>
      </c>
      <c r="N76" s="26">
        <f t="shared" si="3"/>
        <v>16581.949999999997</v>
      </c>
      <c r="O76" s="26">
        <f t="shared" si="3"/>
        <v>14715</v>
      </c>
      <c r="P76" s="26">
        <f t="shared" si="3"/>
        <v>15233</v>
      </c>
      <c r="Q76" s="26">
        <f t="shared" si="3"/>
        <v>9398</v>
      </c>
      <c r="R76" s="26">
        <f t="shared" si="3"/>
        <v>8681</v>
      </c>
      <c r="S76" s="26">
        <f t="shared" si="3"/>
        <v>8762</v>
      </c>
    </row>
    <row r="77" spans="1:19" s="26" customFormat="1" ht="11.25">
      <c r="A77" s="26" t="s">
        <v>82</v>
      </c>
      <c r="B77" s="25" t="s">
        <v>83</v>
      </c>
      <c r="C77" s="26">
        <f>'Dot.Stat Data'!F41</f>
        <v>-49412</v>
      </c>
      <c r="D77" s="26">
        <f>'Dot.Stat Data'!G41</f>
        <v>-41882</v>
      </c>
      <c r="E77" s="26">
        <f>'Dot.Stat Data'!H41</f>
        <v>-34740</v>
      </c>
      <c r="F77" s="26">
        <f>'Dot.Stat Data'!I41</f>
        <v>-24733</v>
      </c>
      <c r="G77" s="26">
        <f>'Dot.Stat Data'!J41</f>
        <v>-21936</v>
      </c>
      <c r="H77" s="26">
        <f>'Dot.Stat Data'!K41</f>
        <v>-24744</v>
      </c>
      <c r="I77" s="26">
        <f>'Dot.Stat Data'!L41</f>
        <v>-50698</v>
      </c>
      <c r="J77" s="26">
        <f>'Dot.Stat Data'!M41</f>
        <v>-64954</v>
      </c>
      <c r="K77" s="26">
        <f>'Dot.Stat Data'!N41</f>
        <v>-59881</v>
      </c>
      <c r="L77" s="26">
        <f>'Dot.Stat Data'!O41</f>
        <v>-50957</v>
      </c>
      <c r="M77" s="26">
        <f>'Dot.Stat Data'!P41</f>
        <v>-42726.17</v>
      </c>
      <c r="N77" s="26">
        <f>'Dot.Stat Data'!Q41</f>
        <v>-51898.84</v>
      </c>
      <c r="O77" s="26">
        <f>'Dot.Stat Data'!R41</f>
        <v>-64625</v>
      </c>
      <c r="P77" s="26">
        <f>'Dot.Stat Data'!S41</f>
        <v>-142630</v>
      </c>
      <c r="Q77" s="26">
        <f>'Dot.Stat Data'!T41</f>
        <v>-137326</v>
      </c>
      <c r="R77" s="26">
        <f>'Dot.Stat Data'!U41</f>
        <v>-105856</v>
      </c>
      <c r="S77" s="26">
        <f>'Dot.Stat Data'!V41</f>
        <v>-98251</v>
      </c>
    </row>
    <row r="78" s="26" customFormat="1" ht="11.25">
      <c r="B78" s="25"/>
    </row>
    <row r="79" spans="2:19" s="26" customFormat="1" ht="11.25">
      <c r="B79" s="25"/>
      <c r="C79" s="26" t="s">
        <v>5</v>
      </c>
      <c r="D79" s="26" t="s">
        <v>6</v>
      </c>
      <c r="E79" s="26" t="s">
        <v>7</v>
      </c>
      <c r="F79" s="26" t="s">
        <v>8</v>
      </c>
      <c r="G79" s="26" t="s">
        <v>9</v>
      </c>
      <c r="H79" s="26" t="s">
        <v>10</v>
      </c>
      <c r="I79" s="26" t="s">
        <v>11</v>
      </c>
      <c r="J79" s="26" t="s">
        <v>12</v>
      </c>
      <c r="K79" s="26" t="s">
        <v>13</v>
      </c>
      <c r="L79" s="26" t="s">
        <v>14</v>
      </c>
      <c r="M79" s="26" t="s">
        <v>15</v>
      </c>
      <c r="N79" s="26" t="s">
        <v>16</v>
      </c>
      <c r="O79" s="26" t="s">
        <v>17</v>
      </c>
      <c r="P79" s="26" t="s">
        <v>18</v>
      </c>
      <c r="Q79" s="26" t="s">
        <v>19</v>
      </c>
      <c r="R79" s="26" t="s">
        <v>20</v>
      </c>
      <c r="S79" s="26" t="s">
        <v>21</v>
      </c>
    </row>
    <row r="80" s="32" customFormat="1" ht="13.5" customHeight="1">
      <c r="B80" s="33" t="s">
        <v>118</v>
      </c>
    </row>
    <row r="81" spans="2:19" s="32" customFormat="1" ht="12.75" customHeight="1">
      <c r="B81" s="34" t="s">
        <v>85</v>
      </c>
      <c r="C81" s="35">
        <f>'Dot.Stat Data'!C53</f>
        <v>42671</v>
      </c>
      <c r="D81" s="35">
        <f>'Dot.Stat Data'!D53</f>
        <v>69511</v>
      </c>
      <c r="E81" s="35">
        <f>'Dot.Stat Data'!E53</f>
        <v>19447</v>
      </c>
      <c r="F81" s="35">
        <f>'Dot.Stat Data'!F53</f>
        <v>15376</v>
      </c>
      <c r="G81" s="35">
        <f>'Dot.Stat Data'!G53</f>
        <v>33228</v>
      </c>
      <c r="H81" s="35">
        <f>'Dot.Stat Data'!H53</f>
        <v>24142</v>
      </c>
      <c r="I81" s="35">
        <f>'Dot.Stat Data'!I53</f>
        <v>68384</v>
      </c>
      <c r="J81" s="35">
        <f>'Dot.Stat Data'!J53</f>
        <v>106642</v>
      </c>
      <c r="K81" s="35">
        <f>'Dot.Stat Data'!K53</f>
        <v>63488</v>
      </c>
      <c r="L81" s="35">
        <f>'Dot.Stat Data'!L53</f>
        <v>71038</v>
      </c>
      <c r="M81" s="35">
        <f>'Dot.Stat Data'!M53</f>
        <v>12297</v>
      </c>
      <c r="N81" s="35">
        <f>'Dot.Stat Data'!N53</f>
        <v>67978</v>
      </c>
      <c r="O81" s="35">
        <f>'Dot.Stat Data'!O53</f>
        <v>104994</v>
      </c>
      <c r="P81" s="35">
        <f>'Dot.Stat Data'!P53</f>
        <v>192019</v>
      </c>
      <c r="Q81" s="35">
        <f>'Dot.Stat Data'!Q53</f>
        <v>118465</v>
      </c>
      <c r="R81" s="35">
        <f>'Dot.Stat Data'!R53</f>
        <v>133322</v>
      </c>
      <c r="S81" s="35">
        <f>'Dot.Stat Data'!S53</f>
        <v>150336</v>
      </c>
    </row>
    <row r="82" spans="1:19" s="32" customFormat="1" ht="11.25">
      <c r="A82" s="32" t="s">
        <v>86</v>
      </c>
      <c r="B82" s="32" t="s">
        <v>87</v>
      </c>
      <c r="C82" s="35">
        <f>'Dot.Stat Data'!C54</f>
        <v>1920</v>
      </c>
      <c r="D82" s="35">
        <f>'Dot.Stat Data'!D54</f>
        <v>-2913</v>
      </c>
      <c r="E82" s="35">
        <f>'Dot.Stat Data'!E54</f>
        <v>2240</v>
      </c>
      <c r="F82" s="35">
        <f>'Dot.Stat Data'!F54</f>
        <v>3313</v>
      </c>
      <c r="G82" s="35">
        <f>'Dot.Stat Data'!G54</f>
        <v>-8949</v>
      </c>
      <c r="H82" s="35">
        <f>'Dot.Stat Data'!H54</f>
        <v>-4258</v>
      </c>
      <c r="I82" s="35">
        <f>'Dot.Stat Data'!I54</f>
        <v>-6656</v>
      </c>
      <c r="J82" s="35">
        <f>'Dot.Stat Data'!J54</f>
        <v>-6326</v>
      </c>
      <c r="K82" s="35">
        <f>'Dot.Stat Data'!K54</f>
        <v>-1164</v>
      </c>
      <c r="L82" s="35">
        <f>'Dot.Stat Data'!L54</f>
        <v>553</v>
      </c>
      <c r="M82" s="35">
        <f>'Dot.Stat Data'!M54</f>
        <v>4668</v>
      </c>
      <c r="N82" s="35">
        <f>'Dot.Stat Data'!N54</f>
        <v>1756</v>
      </c>
      <c r="O82" s="35">
        <f>'Dot.Stat Data'!O54</f>
        <v>4150</v>
      </c>
      <c r="P82" s="35">
        <f>'Dot.Stat Data'!P54</f>
        <v>-2894</v>
      </c>
      <c r="Q82" s="35">
        <f>'Dot.Stat Data'!Q54</f>
        <v>-660</v>
      </c>
      <c r="R82" s="35">
        <f>'Dot.Stat Data'!R54</f>
        <v>7050</v>
      </c>
      <c r="S82" s="35">
        <f>'Dot.Stat Data'!S54</f>
        <v>7622</v>
      </c>
    </row>
    <row r="83" spans="1:19" s="32" customFormat="1" ht="11.25">
      <c r="A83" s="32" t="s">
        <v>88</v>
      </c>
      <c r="B83" s="32" t="s">
        <v>89</v>
      </c>
      <c r="C83" s="35">
        <f>'Dot.Stat Data'!C55</f>
        <v>67042</v>
      </c>
      <c r="D83" s="35">
        <f>'Dot.Stat Data'!D55</f>
        <v>46306</v>
      </c>
      <c r="E83" s="35">
        <f>'Dot.Stat Data'!E55</f>
        <v>48823</v>
      </c>
      <c r="F83" s="35">
        <f>'Dot.Stat Data'!F55</f>
        <v>19487</v>
      </c>
      <c r="G83" s="35">
        <f>'Dot.Stat Data'!G55</f>
        <v>30395</v>
      </c>
      <c r="H83" s="35">
        <f>'Dot.Stat Data'!H55</f>
        <v>33938</v>
      </c>
      <c r="I83" s="35">
        <f>'Dot.Stat Data'!I55</f>
        <v>63818</v>
      </c>
      <c r="J83" s="35">
        <f>'Dot.Stat Data'!J55</f>
        <v>84932</v>
      </c>
      <c r="K83" s="35">
        <f>'Dot.Stat Data'!K55</f>
        <v>73386</v>
      </c>
      <c r="L83" s="35">
        <f>'Dot.Stat Data'!L55</f>
        <v>62402</v>
      </c>
      <c r="M83" s="35">
        <f>'Dot.Stat Data'!M55</f>
        <v>-5026</v>
      </c>
      <c r="N83" s="35">
        <f>'Dot.Stat Data'!N55</f>
        <v>40053</v>
      </c>
      <c r="O83" s="35">
        <f>'Dot.Stat Data'!O55</f>
        <v>99125</v>
      </c>
      <c r="P83" s="35">
        <f>'Dot.Stat Data'!P55</f>
        <v>164876</v>
      </c>
      <c r="Q83" s="35">
        <f>'Dot.Stat Data'!Q55</f>
        <v>93343</v>
      </c>
      <c r="R83" s="35">
        <f>'Dot.Stat Data'!R55</f>
        <v>125135</v>
      </c>
      <c r="S83" s="35">
        <f>'Dot.Stat Data'!S55</f>
        <v>82397</v>
      </c>
    </row>
    <row r="84" spans="1:19" s="32" customFormat="1" ht="11.25">
      <c r="A84" s="32" t="s">
        <v>90</v>
      </c>
      <c r="B84" s="32" t="s">
        <v>91</v>
      </c>
      <c r="C84" s="35">
        <f>'Dot.Stat Data'!C56</f>
        <v>-16420</v>
      </c>
      <c r="D84" s="35">
        <f>'Dot.Stat Data'!D56</f>
        <v>6537</v>
      </c>
      <c r="E84" s="35">
        <f>'Dot.Stat Data'!E56</f>
        <v>-14017</v>
      </c>
      <c r="F84" s="35">
        <f>'Dot.Stat Data'!F56</f>
        <v>-8245</v>
      </c>
      <c r="G84" s="35">
        <f>'Dot.Stat Data'!G56</f>
        <v>-461</v>
      </c>
      <c r="H84" s="35">
        <f>'Dot.Stat Data'!H56</f>
        <v>-6211</v>
      </c>
      <c r="I84" s="35">
        <f>'Dot.Stat Data'!I56</f>
        <v>3080</v>
      </c>
      <c r="J84" s="35">
        <f>'Dot.Stat Data'!J56</f>
        <v>13906</v>
      </c>
      <c r="K84" s="35">
        <f>'Dot.Stat Data'!K56</f>
        <v>3701</v>
      </c>
      <c r="L84" s="35">
        <f>'Dot.Stat Data'!L56</f>
        <v>4817</v>
      </c>
      <c r="M84" s="35">
        <f>'Dot.Stat Data'!M56</f>
        <v>4678</v>
      </c>
      <c r="N84" s="35">
        <f>'Dot.Stat Data'!N56</f>
        <v>15883</v>
      </c>
      <c r="O84" s="35">
        <f>'Dot.Stat Data'!O56</f>
        <v>1468</v>
      </c>
      <c r="P84" s="35">
        <f>'Dot.Stat Data'!P56</f>
        <v>18743</v>
      </c>
      <c r="Q84" s="35">
        <f>'Dot.Stat Data'!Q56</f>
        <v>17806</v>
      </c>
      <c r="R84" s="35">
        <f>'Dot.Stat Data'!R56</f>
        <v>-9649</v>
      </c>
      <c r="S84" s="35">
        <f>'Dot.Stat Data'!S56</f>
        <v>34740</v>
      </c>
    </row>
    <row r="85" spans="1:19" s="32" customFormat="1" ht="11.25">
      <c r="A85" s="32" t="s">
        <v>92</v>
      </c>
      <c r="B85" s="32" t="s">
        <v>93</v>
      </c>
      <c r="C85" s="35">
        <f>'Dot.Stat Data'!C57</f>
        <v>0</v>
      </c>
      <c r="D85" s="35">
        <f>'Dot.Stat Data'!D57</f>
        <v>0</v>
      </c>
      <c r="E85" s="35">
        <f>'Dot.Stat Data'!E57</f>
        <v>0</v>
      </c>
      <c r="F85" s="35">
        <f>'Dot.Stat Data'!F57</f>
        <v>0</v>
      </c>
      <c r="G85" s="35">
        <f>'Dot.Stat Data'!G57</f>
        <v>0</v>
      </c>
      <c r="H85" s="35">
        <f>'Dot.Stat Data'!H57</f>
        <v>0</v>
      </c>
      <c r="I85" s="35">
        <f>'Dot.Stat Data'!I57</f>
        <v>0</v>
      </c>
      <c r="J85" s="35">
        <f>'Dot.Stat Data'!J57</f>
        <v>0</v>
      </c>
      <c r="K85" s="35">
        <f>'Dot.Stat Data'!K57</f>
        <v>0</v>
      </c>
      <c r="L85" s="35">
        <f>'Dot.Stat Data'!L57</f>
        <v>0</v>
      </c>
      <c r="M85" s="35">
        <f>'Dot.Stat Data'!M57</f>
        <v>0</v>
      </c>
      <c r="N85" s="35">
        <f>'Dot.Stat Data'!N57</f>
        <v>0</v>
      </c>
      <c r="O85" s="35">
        <f>'Dot.Stat Data'!O57</f>
        <v>0</v>
      </c>
      <c r="P85" s="35">
        <f>'Dot.Stat Data'!P57</f>
        <v>0</v>
      </c>
      <c r="Q85" s="35">
        <f>'Dot.Stat Data'!Q57</f>
        <v>0</v>
      </c>
      <c r="R85" s="35">
        <f>'Dot.Stat Data'!R57</f>
        <v>0</v>
      </c>
      <c r="S85" s="35">
        <f>'Dot.Stat Data'!S57</f>
        <v>0</v>
      </c>
    </row>
    <row r="86" spans="1:19" s="32" customFormat="1" ht="11.25">
      <c r="A86" s="32" t="s">
        <v>94</v>
      </c>
      <c r="B86" s="32" t="s">
        <v>95</v>
      </c>
      <c r="C86" s="35">
        <f>'Dot.Stat Data'!C58</f>
        <v>0</v>
      </c>
      <c r="D86" s="35">
        <f>'Dot.Stat Data'!D58</f>
        <v>0</v>
      </c>
      <c r="E86" s="35">
        <f>'Dot.Stat Data'!E58</f>
        <v>0</v>
      </c>
      <c r="F86" s="35">
        <f>'Dot.Stat Data'!F58</f>
        <v>0</v>
      </c>
      <c r="G86" s="35">
        <f>'Dot.Stat Data'!G58</f>
        <v>0</v>
      </c>
      <c r="H86" s="35">
        <f>'Dot.Stat Data'!H58</f>
        <v>0</v>
      </c>
      <c r="I86" s="35">
        <f>'Dot.Stat Data'!I58</f>
        <v>0</v>
      </c>
      <c r="J86" s="35">
        <f>'Dot.Stat Data'!J58</f>
        <v>0</v>
      </c>
      <c r="K86" s="35">
        <f>'Dot.Stat Data'!K58</f>
        <v>0</v>
      </c>
      <c r="L86" s="35">
        <f>'Dot.Stat Data'!L58</f>
        <v>0</v>
      </c>
      <c r="M86" s="35">
        <f>'Dot.Stat Data'!M58</f>
        <v>0</v>
      </c>
      <c r="N86" s="35">
        <f>'Dot.Stat Data'!N58</f>
        <v>0</v>
      </c>
      <c r="O86" s="35">
        <f>'Dot.Stat Data'!O58</f>
        <v>0</v>
      </c>
      <c r="P86" s="35">
        <f>'Dot.Stat Data'!P58</f>
        <v>0</v>
      </c>
      <c r="Q86" s="35">
        <f>'Dot.Stat Data'!Q58</f>
        <v>0</v>
      </c>
      <c r="R86" s="35">
        <f>'Dot.Stat Data'!R58</f>
        <v>0</v>
      </c>
      <c r="S86" s="35">
        <f>'Dot.Stat Data'!S58</f>
        <v>0</v>
      </c>
    </row>
    <row r="87" spans="1:19" s="32" customFormat="1" ht="11.25">
      <c r="A87" s="32" t="s">
        <v>96</v>
      </c>
      <c r="B87" s="32" t="s">
        <v>97</v>
      </c>
      <c r="C87" s="35">
        <f>'Dot.Stat Data'!C59</f>
        <v>-9871</v>
      </c>
      <c r="D87" s="35">
        <f>'Dot.Stat Data'!D59</f>
        <v>19581</v>
      </c>
      <c r="E87" s="35">
        <f>'Dot.Stat Data'!E59</f>
        <v>-17599</v>
      </c>
      <c r="F87" s="35">
        <f>'Dot.Stat Data'!F59</f>
        <v>821</v>
      </c>
      <c r="G87" s="35">
        <f>'Dot.Stat Data'!G59</f>
        <v>12243</v>
      </c>
      <c r="H87" s="35">
        <f>'Dot.Stat Data'!H59</f>
        <v>673</v>
      </c>
      <c r="I87" s="35">
        <f>'Dot.Stat Data'!I59</f>
        <v>8142</v>
      </c>
      <c r="J87" s="35">
        <f>'Dot.Stat Data'!J59</f>
        <v>14130</v>
      </c>
      <c r="K87" s="35">
        <f>'Dot.Stat Data'!K59</f>
        <v>-12435</v>
      </c>
      <c r="L87" s="35">
        <f>'Dot.Stat Data'!L59</f>
        <v>3265</v>
      </c>
      <c r="M87" s="35">
        <f>'Dot.Stat Data'!M59</f>
        <v>7977</v>
      </c>
      <c r="N87" s="35">
        <f>'Dot.Stat Data'!N59</f>
        <v>10286</v>
      </c>
      <c r="O87" s="35">
        <f>'Dot.Stat Data'!O59</f>
        <v>251</v>
      </c>
      <c r="P87" s="35">
        <f>'Dot.Stat Data'!P59</f>
        <v>11295</v>
      </c>
      <c r="Q87" s="35">
        <f>'Dot.Stat Data'!Q59</f>
        <v>7976</v>
      </c>
      <c r="R87" s="35">
        <f>'Dot.Stat Data'!R59</f>
        <v>10786</v>
      </c>
      <c r="S87" s="35">
        <f>'Dot.Stat Data'!S59</f>
        <v>25577</v>
      </c>
    </row>
    <row r="88" spans="3:18" s="32" customFormat="1" ht="11.25">
      <c r="C88" s="35"/>
      <c r="D88" s="35"/>
      <c r="E88" s="35"/>
      <c r="F88" s="35"/>
      <c r="G88" s="35"/>
      <c r="H88" s="35"/>
      <c r="I88" s="35"/>
      <c r="J88" s="35"/>
      <c r="K88" s="35"/>
      <c r="L88" s="35"/>
      <c r="M88" s="35"/>
      <c r="N88" s="35"/>
      <c r="O88" s="35"/>
      <c r="P88" s="35"/>
      <c r="Q88" s="35"/>
      <c r="R88" s="35"/>
    </row>
    <row r="89" spans="2:19" s="32" customFormat="1" ht="11.25">
      <c r="B89" s="34" t="s">
        <v>98</v>
      </c>
      <c r="C89" s="35">
        <f>'Dot.Stat Data'!C45</f>
        <v>-6740</v>
      </c>
      <c r="D89" s="35">
        <f>'Dot.Stat Data'!D45</f>
        <v>27628</v>
      </c>
      <c r="E89" s="35">
        <f>'Dot.Stat Data'!E45</f>
        <v>-15295</v>
      </c>
      <c r="F89" s="35">
        <f>'Dot.Stat Data'!F45</f>
        <v>-9358</v>
      </c>
      <c r="G89" s="35">
        <f>'Dot.Stat Data'!G45</f>
        <v>11292</v>
      </c>
      <c r="H89" s="35">
        <f>'Dot.Stat Data'!H45</f>
        <v>-604</v>
      </c>
      <c r="I89" s="35">
        <f>'Dot.Stat Data'!I45</f>
        <v>17685</v>
      </c>
      <c r="J89" s="35">
        <f>'Dot.Stat Data'!J45</f>
        <v>41688</v>
      </c>
      <c r="K89" s="35">
        <f>'Dot.Stat Data'!K45</f>
        <v>3605</v>
      </c>
      <c r="L89" s="35">
        <f>'Dot.Stat Data'!L45</f>
        <v>20081</v>
      </c>
      <c r="M89" s="35">
        <f>'Dot.Stat Data'!M45</f>
        <v>-30428</v>
      </c>
      <c r="N89" s="35">
        <f>'Dot.Stat Data'!N45</f>
        <v>16078</v>
      </c>
      <c r="O89" s="35">
        <f>'Dot.Stat Data'!O45</f>
        <v>40370</v>
      </c>
      <c r="P89" s="35">
        <f>'Dot.Stat Data'!P45</f>
        <v>49388</v>
      </c>
      <c r="Q89" s="35">
        <f>'Dot.Stat Data'!Q45</f>
        <v>-18863</v>
      </c>
      <c r="R89" s="35">
        <f>'Dot.Stat Data'!R45</f>
        <v>27462</v>
      </c>
      <c r="S89" s="35">
        <f>'Dot.Stat Data'!S45</f>
        <v>51532</v>
      </c>
    </row>
    <row r="90" spans="1:19" s="32" customFormat="1" ht="11.25">
      <c r="A90" s="32" t="s">
        <v>99</v>
      </c>
      <c r="B90" s="32" t="s">
        <v>100</v>
      </c>
      <c r="C90" s="35"/>
      <c r="D90" s="35"/>
      <c r="E90" s="35"/>
      <c r="F90" s="35"/>
      <c r="G90" s="35"/>
      <c r="H90" s="35"/>
      <c r="I90" s="35"/>
      <c r="J90" s="35"/>
      <c r="K90" s="35"/>
      <c r="L90" s="35"/>
      <c r="M90" s="35"/>
      <c r="N90" s="35"/>
      <c r="O90" s="35"/>
      <c r="P90" s="35"/>
      <c r="Q90" s="35"/>
      <c r="R90" s="35"/>
      <c r="S90" s="35"/>
    </row>
    <row r="91" spans="1:19" s="32" customFormat="1" ht="11.25">
      <c r="A91" s="32" t="s">
        <v>86</v>
      </c>
      <c r="B91" s="32" t="s">
        <v>87</v>
      </c>
      <c r="C91" s="35">
        <f>'Dot.Stat Data'!C47</f>
        <v>-2093</v>
      </c>
      <c r="D91" s="35">
        <f>'Dot.Stat Data'!D47</f>
        <v>14298</v>
      </c>
      <c r="E91" s="35">
        <f>'Dot.Stat Data'!E47</f>
        <v>3135</v>
      </c>
      <c r="F91" s="35">
        <f>'Dot.Stat Data'!F47</f>
        <v>-3069</v>
      </c>
      <c r="G91" s="35">
        <f>'Dot.Stat Data'!G47</f>
        <v>-6216</v>
      </c>
      <c r="H91" s="35">
        <f>'Dot.Stat Data'!H47</f>
        <v>-4200</v>
      </c>
      <c r="I91" s="35">
        <f>'Dot.Stat Data'!I47</f>
        <v>14466</v>
      </c>
      <c r="J91" s="35">
        <f>'Dot.Stat Data'!J47</f>
        <v>13608</v>
      </c>
      <c r="K91" s="35">
        <f>'Dot.Stat Data'!K47</f>
        <v>3936</v>
      </c>
      <c r="L91" s="35">
        <f>'Dot.Stat Data'!L47</f>
        <v>-2068</v>
      </c>
      <c r="M91" s="35">
        <f>'Dot.Stat Data'!M47</f>
        <v>-30915</v>
      </c>
      <c r="N91" s="35">
        <f>'Dot.Stat Data'!N47</f>
        <v>869</v>
      </c>
      <c r="O91" s="35">
        <f>'Dot.Stat Data'!O47</f>
        <v>16545</v>
      </c>
      <c r="P91" s="35">
        <f>'Dot.Stat Data'!P47</f>
        <v>16970</v>
      </c>
      <c r="Q91" s="35">
        <f>'Dot.Stat Data'!Q47</f>
        <v>-16395</v>
      </c>
      <c r="R91" s="35">
        <f>'Dot.Stat Data'!R47</f>
        <v>15885</v>
      </c>
      <c r="S91" s="35">
        <f>'Dot.Stat Data'!S47</f>
        <v>-5965</v>
      </c>
    </row>
    <row r="92" spans="1:19" s="32" customFormat="1" ht="11.25">
      <c r="A92" s="32" t="s">
        <v>88</v>
      </c>
      <c r="B92" s="32" t="s">
        <v>89</v>
      </c>
      <c r="C92" s="35">
        <f>'Dot.Stat Data'!C48</f>
        <v>1099</v>
      </c>
      <c r="D92" s="35">
        <f>'Dot.Stat Data'!D48</f>
        <v>-1857</v>
      </c>
      <c r="E92" s="35">
        <f>'Dot.Stat Data'!E48</f>
        <v>-383</v>
      </c>
      <c r="F92" s="35">
        <f>'Dot.Stat Data'!F48</f>
        <v>-827</v>
      </c>
      <c r="G92" s="35">
        <f>'Dot.Stat Data'!G48</f>
        <v>240</v>
      </c>
      <c r="H92" s="35">
        <f>'Dot.Stat Data'!H48</f>
        <v>3650</v>
      </c>
      <c r="I92" s="35">
        <f>'Dot.Stat Data'!I48</f>
        <v>-5239</v>
      </c>
      <c r="J92" s="35">
        <f>'Dot.Stat Data'!J48</f>
        <v>-3866</v>
      </c>
      <c r="K92" s="35">
        <f>'Dot.Stat Data'!K48</f>
        <v>312</v>
      </c>
      <c r="L92" s="35">
        <f>'Dot.Stat Data'!L48</f>
        <v>1940</v>
      </c>
      <c r="M92" s="35">
        <f>'Dot.Stat Data'!M48</f>
        <v>6285</v>
      </c>
      <c r="N92" s="35">
        <f>'Dot.Stat Data'!N48</f>
        <v>5239</v>
      </c>
      <c r="O92" s="35">
        <f>'Dot.Stat Data'!O48</f>
        <v>15317</v>
      </c>
      <c r="P92" s="35">
        <f>'Dot.Stat Data'!P48</f>
        <v>-6358</v>
      </c>
      <c r="Q92" s="35">
        <f>'Dot.Stat Data'!Q48</f>
        <v>2024</v>
      </c>
      <c r="R92" s="35">
        <f>'Dot.Stat Data'!R48</f>
        <v>-4698</v>
      </c>
      <c r="S92" s="35">
        <f>'Dot.Stat Data'!S48</f>
        <v>-3832</v>
      </c>
    </row>
    <row r="93" spans="1:19" s="32" customFormat="1" ht="11.25">
      <c r="A93" s="32" t="s">
        <v>90</v>
      </c>
      <c r="B93" s="32" t="s">
        <v>91</v>
      </c>
      <c r="C93" s="35">
        <f>'Dot.Stat Data'!C49</f>
        <v>-2303</v>
      </c>
      <c r="D93" s="35">
        <f>'Dot.Stat Data'!D49</f>
        <v>-342</v>
      </c>
      <c r="E93" s="35">
        <f>'Dot.Stat Data'!E49</f>
        <v>-288</v>
      </c>
      <c r="F93" s="35">
        <f>'Dot.Stat Data'!F49</f>
        <v>-3550</v>
      </c>
      <c r="G93" s="35">
        <f>'Dot.Stat Data'!G49</f>
        <v>296</v>
      </c>
      <c r="H93" s="35">
        <f>'Dot.Stat Data'!H49</f>
        <v>229</v>
      </c>
      <c r="I93" s="35">
        <f>'Dot.Stat Data'!I49</f>
        <v>-1609</v>
      </c>
      <c r="J93" s="35">
        <f>'Dot.Stat Data'!J49</f>
        <v>3015</v>
      </c>
      <c r="K93" s="35">
        <f>'Dot.Stat Data'!K49</f>
        <v>2950</v>
      </c>
      <c r="L93" s="35">
        <f>'Dot.Stat Data'!L49</f>
        <v>-1959</v>
      </c>
      <c r="M93" s="35">
        <f>'Dot.Stat Data'!M49</f>
        <v>-2195</v>
      </c>
      <c r="N93" s="35">
        <f>'Dot.Stat Data'!N49</f>
        <v>-255</v>
      </c>
      <c r="O93" s="35">
        <f>'Dot.Stat Data'!O49</f>
        <v>-1359</v>
      </c>
      <c r="P93" s="35">
        <f>'Dot.Stat Data'!P49</f>
        <v>7813</v>
      </c>
      <c r="Q93" s="35">
        <f>'Dot.Stat Data'!Q49</f>
        <v>2858</v>
      </c>
      <c r="R93" s="35">
        <f>'Dot.Stat Data'!R49</f>
        <v>6993</v>
      </c>
      <c r="S93" s="35">
        <f>'Dot.Stat Data'!S49</f>
        <v>26668</v>
      </c>
    </row>
    <row r="94" spans="1:19" s="32" customFormat="1" ht="11.25">
      <c r="A94" s="32" t="s">
        <v>92</v>
      </c>
      <c r="B94" s="32" t="s">
        <v>93</v>
      </c>
      <c r="C94" s="35">
        <f>'Dot.Stat Data'!C50</f>
        <v>614</v>
      </c>
      <c r="D94" s="35">
        <f>'Dot.Stat Data'!D50</f>
        <v>-4686</v>
      </c>
      <c r="E94" s="35">
        <f>'Dot.Stat Data'!E50</f>
        <v>-1042</v>
      </c>
      <c r="F94" s="35">
        <f>'Dot.Stat Data'!F50</f>
        <v>4274</v>
      </c>
      <c r="G94" s="35">
        <f>'Dot.Stat Data'!G50</f>
        <v>6604</v>
      </c>
      <c r="H94" s="35">
        <f>'Dot.Stat Data'!H50</f>
        <v>-2072</v>
      </c>
      <c r="I94" s="35">
        <f>'Dot.Stat Data'!I50</f>
        <v>2154</v>
      </c>
      <c r="J94" s="35">
        <f>'Dot.Stat Data'!J50</f>
        <v>17222</v>
      </c>
      <c r="K94" s="35">
        <f>'Dot.Stat Data'!K50</f>
        <v>5914</v>
      </c>
      <c r="L94" s="35">
        <f>'Dot.Stat Data'!L50</f>
        <v>8399</v>
      </c>
      <c r="M94" s="35">
        <f>'Dot.Stat Data'!M50</f>
        <v>-11408</v>
      </c>
      <c r="N94" s="35">
        <f>'Dot.Stat Data'!N50</f>
        <v>-1064</v>
      </c>
      <c r="O94" s="35">
        <f>'Dot.Stat Data'!O50</f>
        <v>5195</v>
      </c>
      <c r="P94" s="35">
        <f>'Dot.Stat Data'!P50</f>
        <v>11409</v>
      </c>
      <c r="Q94" s="35">
        <f>'Dot.Stat Data'!Q50</f>
        <v>-9368</v>
      </c>
      <c r="R94" s="35">
        <f>'Dot.Stat Data'!R50</f>
        <v>-4830</v>
      </c>
      <c r="S94" s="35">
        <f>'Dot.Stat Data'!S50</f>
        <v>21344</v>
      </c>
    </row>
    <row r="95" spans="1:19" s="32" customFormat="1" ht="11.25">
      <c r="A95" s="32" t="s">
        <v>94</v>
      </c>
      <c r="B95" s="32" t="s">
        <v>95</v>
      </c>
      <c r="C95" s="35">
        <f>'Dot.Stat Data'!C51</f>
        <v>-40</v>
      </c>
      <c r="D95" s="35">
        <f>'Dot.Stat Data'!D51</f>
        <v>60</v>
      </c>
      <c r="E95" s="35">
        <f>'Dot.Stat Data'!E51</f>
        <v>50</v>
      </c>
      <c r="F95" s="35">
        <f>'Dot.Stat Data'!F51</f>
        <v>110</v>
      </c>
      <c r="G95" s="35">
        <f>'Dot.Stat Data'!G51</f>
        <v>40</v>
      </c>
      <c r="H95" s="35">
        <f>'Dot.Stat Data'!H51</f>
        <v>70</v>
      </c>
      <c r="I95" s="35">
        <f>'Dot.Stat Data'!I51</f>
        <v>60</v>
      </c>
      <c r="J95" s="35">
        <f>'Dot.Stat Data'!J51</f>
        <v>60</v>
      </c>
      <c r="K95" s="35">
        <f>'Dot.Stat Data'!K51</f>
        <v>130</v>
      </c>
      <c r="L95" s="35">
        <f>'Dot.Stat Data'!L51</f>
        <v>50</v>
      </c>
      <c r="M95" s="35">
        <f>'Dot.Stat Data'!M51</f>
        <v>30</v>
      </c>
      <c r="N95" s="35">
        <f>'Dot.Stat Data'!N51</f>
        <v>42</v>
      </c>
      <c r="O95" s="35">
        <f>'Dot.Stat Data'!O51</f>
        <v>6</v>
      </c>
      <c r="P95" s="35">
        <f>'Dot.Stat Data'!P51</f>
        <v>40</v>
      </c>
      <c r="Q95" s="35">
        <f>'Dot.Stat Data'!Q51</f>
        <v>34</v>
      </c>
      <c r="R95" s="35">
        <f>'Dot.Stat Data'!R51</f>
        <v>33</v>
      </c>
      <c r="S95" s="35">
        <f>'Dot.Stat Data'!S51</f>
        <v>33</v>
      </c>
    </row>
    <row r="96" spans="1:19" s="32" customFormat="1" ht="11.25">
      <c r="A96" s="32" t="s">
        <v>96</v>
      </c>
      <c r="B96" s="32" t="s">
        <v>101</v>
      </c>
      <c r="C96" s="35">
        <f>'Dot.Stat Data'!C52</f>
        <v>-4017</v>
      </c>
      <c r="D96" s="35">
        <f>'Dot.Stat Data'!D52</f>
        <v>20155</v>
      </c>
      <c r="E96" s="35">
        <f>'Dot.Stat Data'!E52</f>
        <v>-16767</v>
      </c>
      <c r="F96" s="35">
        <f>'Dot.Stat Data'!F52</f>
        <v>-6296</v>
      </c>
      <c r="G96" s="35">
        <f>'Dot.Stat Data'!G52</f>
        <v>10328</v>
      </c>
      <c r="H96" s="35">
        <f>'Dot.Stat Data'!H52</f>
        <v>1719</v>
      </c>
      <c r="I96" s="35">
        <f>'Dot.Stat Data'!I52</f>
        <v>7853</v>
      </c>
      <c r="J96" s="35">
        <f>'Dot.Stat Data'!J52</f>
        <v>11649</v>
      </c>
      <c r="K96" s="35">
        <f>'Dot.Stat Data'!K52</f>
        <v>-9638</v>
      </c>
      <c r="L96" s="35">
        <f>'Dot.Stat Data'!L52</f>
        <v>13719</v>
      </c>
      <c r="M96" s="35">
        <f>'Dot.Stat Data'!M52</f>
        <v>7775</v>
      </c>
      <c r="N96" s="35">
        <f>'Dot.Stat Data'!N52</f>
        <v>11248</v>
      </c>
      <c r="O96" s="35">
        <f>'Dot.Stat Data'!O52</f>
        <v>4666</v>
      </c>
      <c r="P96" s="35">
        <f>'Dot.Stat Data'!P52</f>
        <v>19514</v>
      </c>
      <c r="Q96" s="35">
        <f>'Dot.Stat Data'!Q52</f>
        <v>1983</v>
      </c>
      <c r="R96" s="35">
        <f>'Dot.Stat Data'!R52</f>
        <v>14079</v>
      </c>
      <c r="S96" s="35">
        <f>'Dot.Stat Data'!S52</f>
        <v>13284</v>
      </c>
    </row>
  </sheetData>
  <sheetProtection/>
  <hyperlinks>
    <hyperlink ref="A1" r:id="rId1" display="http://dx.doi.org/10.1787/9789264214637-en"/>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V59"/>
  <sheetViews>
    <sheetView zoomScalePageLayoutView="0" workbookViewId="0" topLeftCell="A1">
      <selection activeCell="A3" sqref="A3"/>
    </sheetView>
  </sheetViews>
  <sheetFormatPr defaultColWidth="9.140625" defaultRowHeight="12.75"/>
  <cols>
    <col min="2" max="2" width="30.28125" style="0" customWidth="1"/>
  </cols>
  <sheetData>
    <row r="1" s="38" customFormat="1" ht="12.75">
      <c r="A1" s="39" t="s">
        <v>174</v>
      </c>
    </row>
    <row r="2" spans="1:2" s="38" customFormat="1" ht="12.75">
      <c r="A2" s="38">
        <v>9</v>
      </c>
      <c r="B2" s="38" t="s">
        <v>175</v>
      </c>
    </row>
    <row r="3" s="38" customFormat="1" ht="12.75">
      <c r="A3" s="38" t="s">
        <v>176</v>
      </c>
    </row>
    <row r="4" s="38" customFormat="1" ht="12.75">
      <c r="A4" s="38" t="s">
        <v>177</v>
      </c>
    </row>
    <row r="5" s="38" customFormat="1" ht="12.75"/>
    <row r="6" spans="1:22" ht="12.75">
      <c r="A6" s="23" t="str">
        <f>_XLL.DOTSTATPOPULATOR.FUNCTIONS.DOTSTATGET(A7)</f>
        <v>Data extracted on 2013-12-06 09:35 from .Stat</v>
      </c>
      <c r="B6" s="18" t="s">
        <v>119</v>
      </c>
      <c r="C6" s="19">
        <v>33970</v>
      </c>
      <c r="D6" s="19">
        <v>34335</v>
      </c>
      <c r="E6" s="19">
        <v>34700</v>
      </c>
      <c r="F6" s="19">
        <v>35065</v>
      </c>
      <c r="G6" s="19">
        <v>35431</v>
      </c>
      <c r="H6" s="19">
        <v>35796</v>
      </c>
      <c r="I6" s="19">
        <v>36161</v>
      </c>
      <c r="J6" s="19">
        <v>36526</v>
      </c>
      <c r="K6" s="19">
        <v>36892</v>
      </c>
      <c r="L6" s="19">
        <v>37257</v>
      </c>
      <c r="M6" s="19">
        <v>37622</v>
      </c>
      <c r="N6" s="19">
        <v>37987</v>
      </c>
      <c r="O6" s="19">
        <v>38353</v>
      </c>
      <c r="P6" s="19">
        <v>38718</v>
      </c>
      <c r="Q6" s="19">
        <v>39083</v>
      </c>
      <c r="R6" s="19">
        <v>39448</v>
      </c>
      <c r="S6" s="19">
        <v>39814</v>
      </c>
      <c r="T6" s="19">
        <v>40179</v>
      </c>
      <c r="U6" s="19">
        <v>40544</v>
      </c>
      <c r="V6" s="19">
        <v>40909</v>
      </c>
    </row>
    <row r="7" spans="1:22" ht="12.75">
      <c r="A7" s="17" t="s">
        <v>170</v>
      </c>
      <c r="B7" s="20" t="s">
        <v>120</v>
      </c>
      <c r="C7" s="21">
        <v>31484</v>
      </c>
      <c r="D7" s="21">
        <v>31102</v>
      </c>
      <c r="E7" s="21">
        <v>32959</v>
      </c>
      <c r="F7" s="21">
        <v>36098</v>
      </c>
      <c r="G7" s="21">
        <v>37937</v>
      </c>
      <c r="H7" s="21">
        <v>38392</v>
      </c>
      <c r="I7" s="21">
        <v>39457</v>
      </c>
      <c r="J7" s="21">
        <v>40527</v>
      </c>
      <c r="K7" s="21">
        <v>42194</v>
      </c>
      <c r="L7" s="21">
        <v>43233</v>
      </c>
      <c r="M7" s="21">
        <v>43782</v>
      </c>
      <c r="N7" s="21">
        <v>45987</v>
      </c>
      <c r="O7" s="21">
        <v>47975</v>
      </c>
      <c r="P7" s="21">
        <v>49549</v>
      </c>
      <c r="Q7" s="21">
        <v>52184</v>
      </c>
      <c r="R7" s="21">
        <v>54667</v>
      </c>
      <c r="S7" s="21">
        <v>56969</v>
      </c>
      <c r="T7" s="21">
        <v>58899</v>
      </c>
      <c r="U7" s="21">
        <v>59440</v>
      </c>
      <c r="V7" s="21">
        <v>60417</v>
      </c>
    </row>
    <row r="8" spans="2:22" ht="12.75">
      <c r="B8" s="20" t="s">
        <v>121</v>
      </c>
      <c r="C8" s="22">
        <v>218197</v>
      </c>
      <c r="D8" s="22">
        <v>222700</v>
      </c>
      <c r="E8" s="22">
        <v>228975</v>
      </c>
      <c r="F8" s="22">
        <v>238027</v>
      </c>
      <c r="G8" s="22">
        <v>244912</v>
      </c>
      <c r="H8" s="22">
        <v>245480</v>
      </c>
      <c r="I8" s="22">
        <v>253588</v>
      </c>
      <c r="J8" s="22">
        <v>263533</v>
      </c>
      <c r="K8" s="22">
        <v>270185</v>
      </c>
      <c r="L8" s="22">
        <v>285675</v>
      </c>
      <c r="M8" s="22">
        <v>295668</v>
      </c>
      <c r="N8" s="22">
        <v>306938</v>
      </c>
      <c r="O8" s="22">
        <v>318530</v>
      </c>
      <c r="P8" s="22">
        <v>328113</v>
      </c>
      <c r="Q8" s="22">
        <v>337797</v>
      </c>
      <c r="R8" s="22">
        <v>347923</v>
      </c>
      <c r="S8" s="22">
        <v>360768</v>
      </c>
      <c r="T8" s="22">
        <v>372520</v>
      </c>
      <c r="U8" s="22">
        <v>376798</v>
      </c>
      <c r="V8" s="22">
        <v>386693</v>
      </c>
    </row>
    <row r="9" spans="2:22" ht="12.75">
      <c r="B9" s="20" t="s">
        <v>122</v>
      </c>
      <c r="C9" s="21">
        <v>70004</v>
      </c>
      <c r="D9" s="21">
        <v>66650</v>
      </c>
      <c r="E9" s="21">
        <v>68230</v>
      </c>
      <c r="F9" s="21">
        <v>70786</v>
      </c>
      <c r="G9" s="21">
        <v>73529</v>
      </c>
      <c r="H9" s="21">
        <v>69559</v>
      </c>
      <c r="I9" s="21">
        <v>71362</v>
      </c>
      <c r="J9" s="21">
        <v>75468</v>
      </c>
      <c r="K9" s="21">
        <v>74903</v>
      </c>
      <c r="L9" s="21">
        <v>80313</v>
      </c>
      <c r="M9" s="21">
        <v>82508</v>
      </c>
      <c r="N9" s="21">
        <v>86961</v>
      </c>
      <c r="O9" s="21">
        <v>90554</v>
      </c>
      <c r="P9" s="21">
        <v>92692</v>
      </c>
      <c r="Q9" s="21">
        <v>94842.65</v>
      </c>
      <c r="R9" s="21">
        <v>97700</v>
      </c>
      <c r="S9" s="21">
        <v>104763</v>
      </c>
      <c r="T9" s="21">
        <v>112036</v>
      </c>
      <c r="U9" s="21">
        <v>109553</v>
      </c>
      <c r="V9" s="21">
        <v>114012</v>
      </c>
    </row>
    <row r="10" spans="2:22" ht="12.75">
      <c r="B10" s="20" t="s">
        <v>123</v>
      </c>
      <c r="C10" s="22">
        <v>179677</v>
      </c>
      <c r="D10" s="22">
        <v>187152</v>
      </c>
      <c r="E10" s="22">
        <v>193704</v>
      </c>
      <c r="F10" s="22">
        <v>203339</v>
      </c>
      <c r="G10" s="22">
        <v>209320</v>
      </c>
      <c r="H10" s="22">
        <v>214313</v>
      </c>
      <c r="I10" s="22">
        <v>221683</v>
      </c>
      <c r="J10" s="22">
        <v>228592</v>
      </c>
      <c r="K10" s="22">
        <v>237476</v>
      </c>
      <c r="L10" s="22">
        <v>248595</v>
      </c>
      <c r="M10" s="22">
        <v>256942</v>
      </c>
      <c r="N10" s="22">
        <v>265964</v>
      </c>
      <c r="O10" s="22">
        <v>275951</v>
      </c>
      <c r="P10" s="22">
        <v>284970</v>
      </c>
      <c r="Q10" s="22">
        <v>295138.35</v>
      </c>
      <c r="R10" s="22">
        <v>304890</v>
      </c>
      <c r="S10" s="22">
        <v>312974</v>
      </c>
      <c r="T10" s="22">
        <v>319383</v>
      </c>
      <c r="U10" s="22">
        <v>326685</v>
      </c>
      <c r="V10" s="22">
        <v>333098</v>
      </c>
    </row>
    <row r="11" spans="2:22" ht="12.75">
      <c r="B11" s="20" t="s">
        <v>124</v>
      </c>
      <c r="C11" s="21">
        <v>27154</v>
      </c>
      <c r="D11" s="21">
        <v>27990</v>
      </c>
      <c r="E11" s="21">
        <v>28635</v>
      </c>
      <c r="F11" s="21">
        <v>29652</v>
      </c>
      <c r="G11" s="21">
        <v>30498</v>
      </c>
      <c r="H11" s="21">
        <v>31071</v>
      </c>
      <c r="I11" s="21">
        <v>31458</v>
      </c>
      <c r="J11" s="21">
        <v>31845</v>
      </c>
      <c r="K11" s="21">
        <v>33160</v>
      </c>
      <c r="L11" s="21">
        <v>34476</v>
      </c>
      <c r="M11" s="21">
        <v>36175</v>
      </c>
      <c r="N11" s="21">
        <v>38063</v>
      </c>
      <c r="O11" s="21">
        <v>40172</v>
      </c>
      <c r="P11" s="21">
        <v>42769</v>
      </c>
      <c r="Q11" s="21">
        <v>45127</v>
      </c>
      <c r="R11" s="21">
        <v>48451</v>
      </c>
      <c r="S11" s="21">
        <v>49560</v>
      </c>
      <c r="T11" s="21">
        <v>51279</v>
      </c>
      <c r="U11" s="21">
        <v>53792</v>
      </c>
      <c r="V11" s="21">
        <v>55460</v>
      </c>
    </row>
    <row r="12" spans="2:22" ht="12.75">
      <c r="B12" s="20" t="s">
        <v>125</v>
      </c>
      <c r="C12" s="22">
        <v>152523</v>
      </c>
      <c r="D12" s="22">
        <v>159162</v>
      </c>
      <c r="E12" s="22">
        <v>165069</v>
      </c>
      <c r="F12" s="22">
        <v>173687</v>
      </c>
      <c r="G12" s="22">
        <v>178822</v>
      </c>
      <c r="H12" s="22">
        <v>183242</v>
      </c>
      <c r="I12" s="22">
        <v>190225</v>
      </c>
      <c r="J12" s="22">
        <v>196747</v>
      </c>
      <c r="K12" s="22">
        <v>204316</v>
      </c>
      <c r="L12" s="22">
        <v>214119</v>
      </c>
      <c r="M12" s="22">
        <v>220767</v>
      </c>
      <c r="N12" s="22">
        <v>227901</v>
      </c>
      <c r="O12" s="22">
        <v>235779</v>
      </c>
      <c r="P12" s="22">
        <v>242201</v>
      </c>
      <c r="Q12" s="22">
        <v>250011.35</v>
      </c>
      <c r="R12" s="22">
        <v>256439</v>
      </c>
      <c r="S12" s="22">
        <v>263414</v>
      </c>
      <c r="T12" s="22">
        <v>268104</v>
      </c>
      <c r="U12" s="22">
        <v>272893</v>
      </c>
      <c r="V12" s="22">
        <v>277638</v>
      </c>
    </row>
    <row r="13" spans="2:22" ht="12.75">
      <c r="B13" s="20" t="s">
        <v>126</v>
      </c>
      <c r="C13" s="21">
        <v>148690</v>
      </c>
      <c r="D13" s="21">
        <v>154276</v>
      </c>
      <c r="E13" s="21">
        <v>161588</v>
      </c>
      <c r="F13" s="21">
        <v>168251</v>
      </c>
      <c r="G13" s="21">
        <v>172199</v>
      </c>
      <c r="H13" s="21">
        <v>177537</v>
      </c>
      <c r="I13" s="21">
        <v>184354</v>
      </c>
      <c r="J13" s="21">
        <v>191325</v>
      </c>
      <c r="K13" s="21">
        <v>198149</v>
      </c>
      <c r="L13" s="21">
        <v>207378</v>
      </c>
      <c r="M13" s="21">
        <v>214510</v>
      </c>
      <c r="N13" s="21">
        <v>219564</v>
      </c>
      <c r="O13" s="21">
        <v>227008</v>
      </c>
      <c r="P13" s="21">
        <v>233213</v>
      </c>
      <c r="Q13" s="21">
        <v>240876.22</v>
      </c>
      <c r="R13" s="21">
        <v>246979</v>
      </c>
      <c r="S13" s="21">
        <v>254157</v>
      </c>
      <c r="T13" s="21">
        <v>259422</v>
      </c>
      <c r="U13" s="21">
        <v>262732</v>
      </c>
      <c r="V13" s="21">
        <v>267705</v>
      </c>
    </row>
    <row r="14" spans="2:22" ht="12.75">
      <c r="B14" s="20" t="s">
        <v>127</v>
      </c>
      <c r="C14" s="22">
        <v>4085</v>
      </c>
      <c r="D14" s="22">
        <v>4557</v>
      </c>
      <c r="E14" s="22">
        <v>5392</v>
      </c>
      <c r="F14" s="22">
        <v>5732</v>
      </c>
      <c r="G14" s="22">
        <v>5581</v>
      </c>
      <c r="H14" s="22">
        <v>5559</v>
      </c>
      <c r="I14" s="22">
        <v>5675</v>
      </c>
      <c r="J14" s="22">
        <v>5887</v>
      </c>
      <c r="K14" s="22">
        <v>6048</v>
      </c>
      <c r="L14" s="22">
        <v>6319</v>
      </c>
      <c r="M14" s="22">
        <v>6971</v>
      </c>
      <c r="N14" s="22">
        <v>7252</v>
      </c>
      <c r="O14" s="22">
        <v>7059</v>
      </c>
      <c r="P14" s="22">
        <v>7618</v>
      </c>
      <c r="Q14" s="22">
        <v>8208.19</v>
      </c>
      <c r="R14" s="22">
        <v>8539</v>
      </c>
      <c r="S14" s="22">
        <v>8988</v>
      </c>
      <c r="T14" s="22">
        <v>9281</v>
      </c>
      <c r="U14" s="22">
        <v>9451</v>
      </c>
      <c r="V14" s="22">
        <v>9614</v>
      </c>
    </row>
    <row r="15" spans="2:22" ht="12.75">
      <c r="B15" s="20" t="s">
        <v>128</v>
      </c>
      <c r="C15" s="21">
        <v>1261</v>
      </c>
      <c r="D15" s="21">
        <v>1280</v>
      </c>
      <c r="E15" s="21">
        <v>1492</v>
      </c>
      <c r="F15" s="21">
        <v>1423</v>
      </c>
      <c r="G15" s="21">
        <v>1020</v>
      </c>
      <c r="H15" s="21">
        <v>1163</v>
      </c>
      <c r="I15" s="21">
        <v>1482</v>
      </c>
      <c r="J15" s="21">
        <v>2730</v>
      </c>
      <c r="K15" s="21">
        <v>2694</v>
      </c>
      <c r="L15" s="21">
        <v>2875</v>
      </c>
      <c r="M15" s="21">
        <v>2866</v>
      </c>
      <c r="N15" s="21">
        <v>2273</v>
      </c>
      <c r="O15" s="21">
        <v>1975</v>
      </c>
      <c r="P15" s="21">
        <v>3053</v>
      </c>
      <c r="Q15" s="21">
        <v>3257</v>
      </c>
      <c r="R15" s="21">
        <v>3085</v>
      </c>
      <c r="S15" s="21">
        <v>3102</v>
      </c>
      <c r="T15" s="21">
        <v>3484</v>
      </c>
      <c r="U15" s="21">
        <v>3131</v>
      </c>
      <c r="V15" s="21">
        <v>3102</v>
      </c>
    </row>
    <row r="16" spans="2:22" ht="12.75">
      <c r="B16" s="20" t="s">
        <v>129</v>
      </c>
      <c r="C16" s="22">
        <v>1009</v>
      </c>
      <c r="D16" s="22">
        <v>1609</v>
      </c>
      <c r="E16" s="22">
        <v>-419</v>
      </c>
      <c r="F16" s="22">
        <v>1127</v>
      </c>
      <c r="G16" s="22">
        <v>2062</v>
      </c>
      <c r="H16" s="22">
        <v>1309</v>
      </c>
      <c r="I16" s="22">
        <v>1678</v>
      </c>
      <c r="J16" s="22">
        <v>2265</v>
      </c>
      <c r="K16" s="22">
        <v>2813</v>
      </c>
      <c r="L16" s="22">
        <v>3297</v>
      </c>
      <c r="M16" s="22">
        <v>2152</v>
      </c>
      <c r="N16" s="22">
        <v>3358</v>
      </c>
      <c r="O16" s="22">
        <v>3687</v>
      </c>
      <c r="P16" s="22">
        <v>4423</v>
      </c>
      <c r="Q16" s="22">
        <v>4183.94</v>
      </c>
      <c r="R16" s="22">
        <v>4006</v>
      </c>
      <c r="S16" s="22">
        <v>3371</v>
      </c>
      <c r="T16" s="22">
        <v>2885</v>
      </c>
      <c r="U16" s="22">
        <v>3841</v>
      </c>
      <c r="V16" s="22">
        <v>3421</v>
      </c>
    </row>
    <row r="17" spans="2:22" ht="12.75">
      <c r="B17" s="20" t="s">
        <v>130</v>
      </c>
      <c r="C17" s="21">
        <v>162187</v>
      </c>
      <c r="D17" s="21">
        <v>173322</v>
      </c>
      <c r="E17" s="21">
        <v>181680</v>
      </c>
      <c r="F17" s="21">
        <v>194564</v>
      </c>
      <c r="G17" s="21">
        <v>201038</v>
      </c>
      <c r="H17" s="21">
        <v>209320</v>
      </c>
      <c r="I17" s="21">
        <v>216295</v>
      </c>
      <c r="J17" s="21">
        <v>219201</v>
      </c>
      <c r="K17" s="21">
        <v>221319</v>
      </c>
      <c r="L17" s="21">
        <v>231035</v>
      </c>
      <c r="M17" s="21">
        <v>238413</v>
      </c>
      <c r="N17" s="21">
        <v>253907</v>
      </c>
      <c r="O17" s="21">
        <v>265302</v>
      </c>
      <c r="P17" s="21">
        <v>275256</v>
      </c>
      <c r="Q17" s="21">
        <v>285368.02</v>
      </c>
      <c r="R17" s="21">
        <v>288571</v>
      </c>
      <c r="S17" s="21">
        <v>285026</v>
      </c>
      <c r="T17" s="21">
        <v>288445</v>
      </c>
      <c r="U17" s="21">
        <v>305223</v>
      </c>
      <c r="V17" s="21">
        <v>313956</v>
      </c>
    </row>
    <row r="18" spans="2:22" ht="12.75">
      <c r="B18" s="20" t="s">
        <v>131</v>
      </c>
      <c r="C18" s="22">
        <v>18921</v>
      </c>
      <c r="D18" s="22">
        <v>18430</v>
      </c>
      <c r="E18" s="22">
        <v>18593</v>
      </c>
      <c r="F18" s="22">
        <v>19136</v>
      </c>
      <c r="G18" s="22">
        <v>18893</v>
      </c>
      <c r="H18" s="22">
        <v>19333</v>
      </c>
      <c r="I18" s="22">
        <v>20472</v>
      </c>
      <c r="J18" s="22">
        <v>20913</v>
      </c>
      <c r="K18" s="22">
        <v>22874</v>
      </c>
      <c r="L18" s="22">
        <v>25548</v>
      </c>
      <c r="M18" s="22">
        <v>25354</v>
      </c>
      <c r="N18" s="22">
        <v>24373</v>
      </c>
      <c r="O18" s="22">
        <v>24063</v>
      </c>
      <c r="P18" s="22">
        <v>25307.97</v>
      </c>
      <c r="Q18" s="22">
        <v>26776.57</v>
      </c>
      <c r="R18" s="22">
        <v>27002</v>
      </c>
      <c r="S18" s="22">
        <v>31310</v>
      </c>
      <c r="T18" s="22">
        <v>32338</v>
      </c>
      <c r="U18" s="22">
        <v>29504</v>
      </c>
      <c r="V18" s="22">
        <v>30506</v>
      </c>
    </row>
    <row r="19" spans="2:22" ht="12.75">
      <c r="B19" s="20" t="s">
        <v>132</v>
      </c>
      <c r="C19" s="21">
        <v>14509.85</v>
      </c>
      <c r="D19" s="21">
        <v>13383.08</v>
      </c>
      <c r="E19" s="21">
        <v>14888</v>
      </c>
      <c r="F19" s="21">
        <v>11963</v>
      </c>
      <c r="G19" s="21">
        <v>10215</v>
      </c>
      <c r="H19" s="21">
        <v>10801</v>
      </c>
      <c r="I19" s="21">
        <v>9639</v>
      </c>
      <c r="J19" s="21">
        <v>9898</v>
      </c>
      <c r="K19" s="21">
        <v>13349</v>
      </c>
      <c r="L19" s="21">
        <v>11948</v>
      </c>
      <c r="M19" s="21">
        <v>9177</v>
      </c>
      <c r="N19" s="21">
        <v>9378</v>
      </c>
      <c r="O19" s="21">
        <v>10496</v>
      </c>
      <c r="P19" s="21">
        <v>12732</v>
      </c>
      <c r="Q19" s="21">
        <v>15677.8</v>
      </c>
      <c r="R19" s="21">
        <v>18004</v>
      </c>
      <c r="S19" s="21">
        <v>15551</v>
      </c>
      <c r="T19" s="21">
        <v>14986</v>
      </c>
      <c r="U19" s="21">
        <v>16123</v>
      </c>
      <c r="V19" s="21">
        <v>13438</v>
      </c>
    </row>
    <row r="20" spans="2:22" ht="12.75">
      <c r="B20" s="20" t="s">
        <v>133</v>
      </c>
      <c r="C20" s="22">
        <v>36240.85</v>
      </c>
      <c r="D20" s="22">
        <v>38385.08</v>
      </c>
      <c r="E20" s="22">
        <v>41105</v>
      </c>
      <c r="F20" s="22">
        <v>43830</v>
      </c>
      <c r="G20" s="22">
        <v>43634</v>
      </c>
      <c r="H20" s="22">
        <v>43733</v>
      </c>
      <c r="I20" s="22">
        <v>40892</v>
      </c>
      <c r="J20" s="22">
        <v>41454</v>
      </c>
      <c r="K20" s="22">
        <v>45142</v>
      </c>
      <c r="L20" s="22">
        <v>45561</v>
      </c>
      <c r="M20" s="22">
        <v>44789</v>
      </c>
      <c r="N20" s="22">
        <v>45830</v>
      </c>
      <c r="O20" s="22">
        <v>46414</v>
      </c>
      <c r="P20" s="22">
        <v>46672</v>
      </c>
      <c r="Q20" s="22">
        <v>51028.91</v>
      </c>
      <c r="R20" s="22">
        <v>56609</v>
      </c>
      <c r="S20" s="22">
        <v>45757</v>
      </c>
      <c r="T20" s="22">
        <v>46955</v>
      </c>
      <c r="U20" s="22">
        <v>52607</v>
      </c>
      <c r="V20" s="22">
        <v>52069</v>
      </c>
    </row>
    <row r="21" spans="2:22" ht="12.75">
      <c r="B21" s="20" t="s">
        <v>134</v>
      </c>
      <c r="C21" s="21">
        <v>122544</v>
      </c>
      <c r="D21" s="21">
        <v>131499</v>
      </c>
      <c r="E21" s="21">
        <v>136451</v>
      </c>
      <c r="F21" s="21">
        <v>144688</v>
      </c>
      <c r="G21" s="21">
        <v>150737</v>
      </c>
      <c r="H21" s="21">
        <v>158311</v>
      </c>
      <c r="I21" s="21">
        <v>166208</v>
      </c>
      <c r="J21" s="21">
        <v>168941</v>
      </c>
      <c r="K21" s="21">
        <v>169392</v>
      </c>
      <c r="L21" s="21">
        <v>175098</v>
      </c>
      <c r="M21" s="21">
        <v>179511</v>
      </c>
      <c r="N21" s="21">
        <v>196355</v>
      </c>
      <c r="O21" s="21">
        <v>208915</v>
      </c>
      <c r="P21" s="21">
        <v>220332.03</v>
      </c>
      <c r="Q21" s="21">
        <v>227321.28</v>
      </c>
      <c r="R21" s="21">
        <v>226853</v>
      </c>
      <c r="S21" s="21">
        <v>226760</v>
      </c>
      <c r="T21" s="21">
        <v>226901</v>
      </c>
      <c r="U21" s="21">
        <v>242948</v>
      </c>
      <c r="V21" s="21">
        <v>248108</v>
      </c>
    </row>
    <row r="22" spans="2:22" ht="12.75">
      <c r="B22" s="20" t="s">
        <v>135</v>
      </c>
      <c r="C22" s="22">
        <v>88470</v>
      </c>
      <c r="D22" s="22">
        <v>93378</v>
      </c>
      <c r="E22" s="22">
        <v>96454</v>
      </c>
      <c r="F22" s="22">
        <v>105766</v>
      </c>
      <c r="G22" s="22">
        <v>116588</v>
      </c>
      <c r="H22" s="22">
        <v>150515</v>
      </c>
      <c r="I22" s="22">
        <v>163636</v>
      </c>
      <c r="J22" s="22">
        <v>173140</v>
      </c>
      <c r="K22" s="22">
        <v>181859</v>
      </c>
      <c r="L22" s="22">
        <v>175106</v>
      </c>
      <c r="M22" s="22">
        <v>174174</v>
      </c>
      <c r="N22" s="22">
        <v>184315</v>
      </c>
      <c r="O22" s="22">
        <v>194667</v>
      </c>
      <c r="P22" s="22">
        <v>211655</v>
      </c>
      <c r="Q22" s="22">
        <v>216727.52</v>
      </c>
      <c r="R22" s="22">
        <v>223583</v>
      </c>
      <c r="S22" s="22">
        <v>186862</v>
      </c>
      <c r="T22" s="22">
        <v>204728</v>
      </c>
      <c r="U22" s="22">
        <v>224580</v>
      </c>
      <c r="V22" s="22">
        <v>243388</v>
      </c>
    </row>
    <row r="23" spans="2:22" ht="12.75">
      <c r="B23" s="20" t="s">
        <v>136</v>
      </c>
      <c r="C23" s="21">
        <v>230107</v>
      </c>
      <c r="D23" s="21">
        <v>235843</v>
      </c>
      <c r="E23" s="21">
        <v>242975</v>
      </c>
      <c r="F23" s="21">
        <v>251395</v>
      </c>
      <c r="G23" s="21">
        <v>253571</v>
      </c>
      <c r="H23" s="21">
        <v>236724</v>
      </c>
      <c r="I23" s="21">
        <v>247865</v>
      </c>
      <c r="J23" s="21">
        <v>257833</v>
      </c>
      <c r="K23" s="21">
        <v>267885</v>
      </c>
      <c r="L23" s="21">
        <v>278146</v>
      </c>
      <c r="M23" s="21">
        <v>290162</v>
      </c>
      <c r="N23" s="21">
        <v>299023</v>
      </c>
      <c r="O23" s="21">
        <v>312048</v>
      </c>
      <c r="P23" s="21">
        <v>328055</v>
      </c>
      <c r="Q23" s="21">
        <v>340491.49</v>
      </c>
      <c r="R23" s="21">
        <v>350022</v>
      </c>
      <c r="S23" s="21">
        <v>353745</v>
      </c>
      <c r="T23" s="21">
        <v>360957</v>
      </c>
      <c r="U23" s="21">
        <v>375626</v>
      </c>
      <c r="V23" s="21">
        <v>387001</v>
      </c>
    </row>
    <row r="24" spans="2:22" ht="12.75">
      <c r="B24" s="20" t="s">
        <v>137</v>
      </c>
      <c r="C24" s="22">
        <v>11759</v>
      </c>
      <c r="D24" s="22">
        <v>8439</v>
      </c>
      <c r="E24" s="22">
        <v>8858</v>
      </c>
      <c r="F24" s="22">
        <v>10441</v>
      </c>
      <c r="G24" s="22">
        <v>9077</v>
      </c>
      <c r="H24" s="22">
        <v>8135</v>
      </c>
      <c r="I24" s="22">
        <v>7591</v>
      </c>
      <c r="J24" s="22">
        <v>9085</v>
      </c>
      <c r="K24" s="22">
        <v>9895</v>
      </c>
      <c r="L24" s="22">
        <v>11093</v>
      </c>
      <c r="M24" s="22">
        <v>10721</v>
      </c>
      <c r="N24" s="22">
        <v>12428</v>
      </c>
      <c r="O24" s="22">
        <v>13292</v>
      </c>
      <c r="P24" s="22">
        <v>13765</v>
      </c>
      <c r="Q24" s="22">
        <v>13216.89</v>
      </c>
      <c r="R24" s="22">
        <v>14898</v>
      </c>
      <c r="S24" s="22">
        <v>14386</v>
      </c>
      <c r="T24" s="22">
        <v>13363</v>
      </c>
      <c r="U24" s="22">
        <v>14340</v>
      </c>
      <c r="V24" s="22">
        <v>15305</v>
      </c>
    </row>
    <row r="25" spans="2:22" ht="12.75">
      <c r="B25" s="20" t="s">
        <v>138</v>
      </c>
      <c r="C25" s="21">
        <v>87</v>
      </c>
      <c r="D25" s="21">
        <v>106</v>
      </c>
      <c r="E25" s="21">
        <v>109</v>
      </c>
      <c r="F25" s="21">
        <v>85</v>
      </c>
      <c r="G25" s="21">
        <v>115</v>
      </c>
      <c r="H25" s="21">
        <v>141</v>
      </c>
      <c r="I25" s="21">
        <v>103</v>
      </c>
      <c r="J25" s="21">
        <v>117</v>
      </c>
      <c r="K25" s="21">
        <v>208</v>
      </c>
      <c r="L25" s="21">
        <v>92</v>
      </c>
      <c r="M25" s="21">
        <v>46</v>
      </c>
      <c r="N25" s="21">
        <v>48</v>
      </c>
      <c r="O25" s="21">
        <v>72</v>
      </c>
      <c r="P25" s="21">
        <v>114</v>
      </c>
      <c r="Q25" s="21">
        <v>127</v>
      </c>
      <c r="R25" s="21">
        <v>116</v>
      </c>
      <c r="S25" s="21">
        <v>108</v>
      </c>
      <c r="T25" s="21">
        <v>90</v>
      </c>
      <c r="U25" s="21">
        <v>100</v>
      </c>
      <c r="V25" s="21">
        <v>100</v>
      </c>
    </row>
    <row r="26" spans="2:22" ht="12.75">
      <c r="B26" s="20" t="s">
        <v>139</v>
      </c>
      <c r="C26" s="22">
        <v>202316</v>
      </c>
      <c r="D26" s="22">
        <v>208433</v>
      </c>
      <c r="E26" s="22">
        <v>214934</v>
      </c>
      <c r="F26" s="22">
        <v>221970</v>
      </c>
      <c r="G26" s="22">
        <v>230075</v>
      </c>
      <c r="H26" s="22">
        <v>235352</v>
      </c>
      <c r="I26" s="22">
        <v>242421</v>
      </c>
      <c r="J26" s="22">
        <v>247994</v>
      </c>
      <c r="K26" s="22">
        <v>256474</v>
      </c>
      <c r="L26" s="22">
        <v>269859</v>
      </c>
      <c r="M26" s="22">
        <v>280866</v>
      </c>
      <c r="N26" s="22">
        <v>293366</v>
      </c>
      <c r="O26" s="22">
        <v>306441</v>
      </c>
      <c r="P26" s="22">
        <v>320099</v>
      </c>
      <c r="Q26" s="22">
        <v>333077.56</v>
      </c>
      <c r="R26" s="22">
        <v>344782</v>
      </c>
      <c r="S26" s="22">
        <v>365494</v>
      </c>
      <c r="T26" s="22">
        <v>377672</v>
      </c>
      <c r="U26" s="22">
        <v>388729</v>
      </c>
      <c r="V26" s="22">
        <v>403519</v>
      </c>
    </row>
    <row r="27" spans="2:22" ht="12.75">
      <c r="B27" s="20" t="s">
        <v>140</v>
      </c>
      <c r="C27" s="21">
        <v>53319</v>
      </c>
      <c r="D27" s="21">
        <v>54872</v>
      </c>
      <c r="E27" s="21">
        <v>57473</v>
      </c>
      <c r="F27" s="21">
        <v>59651</v>
      </c>
      <c r="G27" s="21">
        <v>62147</v>
      </c>
      <c r="H27" s="21">
        <v>64870</v>
      </c>
      <c r="I27" s="21">
        <v>67147</v>
      </c>
      <c r="J27" s="21">
        <v>71449</v>
      </c>
      <c r="K27" s="21">
        <v>76033</v>
      </c>
      <c r="L27" s="21">
        <v>81700</v>
      </c>
      <c r="M27" s="21">
        <v>87600</v>
      </c>
      <c r="N27" s="21">
        <v>92335</v>
      </c>
      <c r="O27" s="21">
        <v>96021</v>
      </c>
      <c r="P27" s="21">
        <v>100918</v>
      </c>
      <c r="Q27" s="21">
        <v>105548.75</v>
      </c>
      <c r="R27" s="21">
        <v>109847</v>
      </c>
      <c r="S27" s="21">
        <v>114529</v>
      </c>
      <c r="T27" s="21">
        <v>117945</v>
      </c>
      <c r="U27" s="21">
        <v>122031</v>
      </c>
      <c r="V27" s="21">
        <v>125149</v>
      </c>
    </row>
    <row r="28" spans="2:22" ht="12.75">
      <c r="B28" s="20" t="s">
        <v>141</v>
      </c>
      <c r="C28" s="22">
        <v>28045</v>
      </c>
      <c r="D28" s="22">
        <v>26212</v>
      </c>
      <c r="E28" s="22">
        <v>26256</v>
      </c>
      <c r="F28" s="22">
        <v>28061</v>
      </c>
      <c r="G28" s="22">
        <v>27888</v>
      </c>
      <c r="H28" s="22">
        <v>30263</v>
      </c>
      <c r="I28" s="22">
        <v>30464</v>
      </c>
      <c r="J28" s="22">
        <v>32867</v>
      </c>
      <c r="K28" s="22">
        <v>34277</v>
      </c>
      <c r="L28" s="22">
        <v>38970</v>
      </c>
      <c r="M28" s="22">
        <v>43685</v>
      </c>
      <c r="N28" s="22">
        <v>45996</v>
      </c>
      <c r="O28" s="22">
        <v>50129</v>
      </c>
      <c r="P28" s="22">
        <v>51370</v>
      </c>
      <c r="Q28" s="22">
        <v>53316.9</v>
      </c>
      <c r="R28" s="22">
        <v>57035</v>
      </c>
      <c r="S28" s="22">
        <v>63226</v>
      </c>
      <c r="T28" s="22">
        <v>63460</v>
      </c>
      <c r="U28" s="22">
        <v>64921</v>
      </c>
      <c r="V28" s="22">
        <v>66710</v>
      </c>
    </row>
    <row r="29" spans="2:22" ht="12.75">
      <c r="B29" s="20" t="s">
        <v>142</v>
      </c>
      <c r="C29" s="21">
        <v>222432</v>
      </c>
      <c r="D29" s="21">
        <v>234408</v>
      </c>
      <c r="E29" s="21">
        <v>243439</v>
      </c>
      <c r="F29" s="21">
        <v>262174</v>
      </c>
      <c r="G29" s="21">
        <v>271895</v>
      </c>
      <c r="H29" s="21">
        <v>287929</v>
      </c>
      <c r="I29" s="21">
        <v>312312</v>
      </c>
      <c r="J29" s="21">
        <v>328021</v>
      </c>
      <c r="K29" s="21">
        <v>338072</v>
      </c>
      <c r="L29" s="21">
        <v>330522</v>
      </c>
      <c r="M29" s="21">
        <v>329971</v>
      </c>
      <c r="N29" s="21">
        <v>352711</v>
      </c>
      <c r="O29" s="21">
        <v>372280</v>
      </c>
      <c r="P29" s="21">
        <v>402224.03</v>
      </c>
      <c r="Q29" s="21">
        <v>411235.72</v>
      </c>
      <c r="R29" s="21">
        <v>413423</v>
      </c>
      <c r="S29" s="21">
        <v>352925</v>
      </c>
      <c r="T29" s="21">
        <v>364727</v>
      </c>
      <c r="U29" s="21">
        <v>403744</v>
      </c>
      <c r="V29" s="21">
        <v>423473</v>
      </c>
    </row>
    <row r="30" spans="2:22" ht="12.75">
      <c r="B30" s="20" t="s">
        <v>143</v>
      </c>
      <c r="C30" s="22">
        <v>268307</v>
      </c>
      <c r="D30" s="22">
        <v>274162</v>
      </c>
      <c r="E30" s="22">
        <v>282812</v>
      </c>
      <c r="F30" s="22">
        <v>293502</v>
      </c>
      <c r="G30" s="22">
        <v>302560</v>
      </c>
      <c r="H30" s="22">
        <v>305576</v>
      </c>
      <c r="I30" s="22">
        <v>316583</v>
      </c>
      <c r="J30" s="22">
        <v>329904</v>
      </c>
      <c r="K30" s="22">
        <v>340976</v>
      </c>
      <c r="L30" s="22">
        <v>361851</v>
      </c>
      <c r="M30" s="22">
        <v>377986</v>
      </c>
      <c r="N30" s="22">
        <v>393362</v>
      </c>
      <c r="O30" s="22">
        <v>408147</v>
      </c>
      <c r="P30" s="22">
        <v>421742</v>
      </c>
      <c r="Q30" s="22">
        <v>435653.74</v>
      </c>
      <c r="R30" s="22">
        <v>449934</v>
      </c>
      <c r="S30" s="22">
        <v>467210</v>
      </c>
      <c r="T30" s="22">
        <v>481828</v>
      </c>
      <c r="U30" s="22">
        <v>489971</v>
      </c>
      <c r="V30" s="22">
        <v>502729</v>
      </c>
    </row>
    <row r="31" spans="2:22" ht="12.75">
      <c r="B31" s="20" t="s">
        <v>144</v>
      </c>
      <c r="C31" s="21">
        <v>160187</v>
      </c>
      <c r="D31" s="21">
        <v>165219</v>
      </c>
      <c r="E31" s="21">
        <v>173707</v>
      </c>
      <c r="F31" s="21">
        <v>178217</v>
      </c>
      <c r="G31" s="21">
        <v>182683</v>
      </c>
      <c r="H31" s="21">
        <v>188158</v>
      </c>
      <c r="I31" s="21">
        <v>194677</v>
      </c>
      <c r="J31" s="21">
        <v>204041</v>
      </c>
      <c r="K31" s="21">
        <v>213347</v>
      </c>
      <c r="L31" s="21">
        <v>229541</v>
      </c>
      <c r="M31" s="21">
        <v>242749</v>
      </c>
      <c r="N31" s="21">
        <v>252176</v>
      </c>
      <c r="O31" s="21">
        <v>262880</v>
      </c>
      <c r="P31" s="21">
        <v>272166</v>
      </c>
      <c r="Q31" s="21">
        <v>282422.75</v>
      </c>
      <c r="R31" s="21">
        <v>292607</v>
      </c>
      <c r="S31" s="21">
        <v>302956</v>
      </c>
      <c r="T31" s="21">
        <v>312749</v>
      </c>
      <c r="U31" s="21">
        <v>320459</v>
      </c>
      <c r="V31" s="21">
        <v>328279</v>
      </c>
    </row>
    <row r="32" spans="2:22" ht="12.75">
      <c r="B32" s="20" t="s">
        <v>145</v>
      </c>
      <c r="C32" s="22">
        <v>108120</v>
      </c>
      <c r="D32" s="22">
        <v>108943</v>
      </c>
      <c r="E32" s="22">
        <v>109105</v>
      </c>
      <c r="F32" s="22">
        <v>115285</v>
      </c>
      <c r="G32" s="22">
        <v>119877</v>
      </c>
      <c r="H32" s="22">
        <v>117418</v>
      </c>
      <c r="I32" s="22">
        <v>121906</v>
      </c>
      <c r="J32" s="22">
        <v>125863</v>
      </c>
      <c r="K32" s="22">
        <v>127629</v>
      </c>
      <c r="L32" s="22">
        <v>132310</v>
      </c>
      <c r="M32" s="22">
        <v>135237</v>
      </c>
      <c r="N32" s="22">
        <v>141186</v>
      </c>
      <c r="O32" s="22">
        <v>145267</v>
      </c>
      <c r="P32" s="22">
        <v>149576</v>
      </c>
      <c r="Q32" s="22">
        <v>153230.99</v>
      </c>
      <c r="R32" s="22">
        <v>157327</v>
      </c>
      <c r="S32" s="22">
        <v>164254</v>
      </c>
      <c r="T32" s="22">
        <v>169079</v>
      </c>
      <c r="U32" s="22">
        <v>169512</v>
      </c>
      <c r="V32" s="22">
        <v>174450</v>
      </c>
    </row>
    <row r="33" spans="2:22" ht="12.75">
      <c r="B33" s="20" t="s">
        <v>146</v>
      </c>
      <c r="C33" s="21">
        <v>-45875</v>
      </c>
      <c r="D33" s="21">
        <v>-39754</v>
      </c>
      <c r="E33" s="21">
        <v>-39373</v>
      </c>
      <c r="F33" s="21">
        <v>-31328</v>
      </c>
      <c r="G33" s="21">
        <v>-30665</v>
      </c>
      <c r="H33" s="21">
        <v>-17647</v>
      </c>
      <c r="I33" s="21">
        <v>-4271</v>
      </c>
      <c r="J33" s="21">
        <v>-1883</v>
      </c>
      <c r="K33" s="21">
        <v>-2904</v>
      </c>
      <c r="L33" s="21">
        <v>-31329</v>
      </c>
      <c r="M33" s="21">
        <v>-48015</v>
      </c>
      <c r="N33" s="21">
        <v>-40651</v>
      </c>
      <c r="O33" s="21">
        <v>-35867</v>
      </c>
      <c r="P33" s="21">
        <v>-19517.97</v>
      </c>
      <c r="Q33" s="21">
        <v>-24418.02</v>
      </c>
      <c r="R33" s="21">
        <v>-36511</v>
      </c>
      <c r="S33" s="21">
        <v>-114285</v>
      </c>
      <c r="T33" s="21">
        <v>-117101</v>
      </c>
      <c r="U33" s="21">
        <v>-86227</v>
      </c>
      <c r="V33" s="21">
        <v>-79256</v>
      </c>
    </row>
    <row r="34" spans="2:22" ht="12.75">
      <c r="B34" s="20" t="s">
        <v>147</v>
      </c>
      <c r="C34" s="22">
        <v>27154</v>
      </c>
      <c r="D34" s="22">
        <v>27990</v>
      </c>
      <c r="E34" s="22">
        <v>28635</v>
      </c>
      <c r="F34" s="22">
        <v>29652</v>
      </c>
      <c r="G34" s="22">
        <v>30498</v>
      </c>
      <c r="H34" s="22">
        <v>31071</v>
      </c>
      <c r="I34" s="22">
        <v>31458</v>
      </c>
      <c r="J34" s="22">
        <v>31845</v>
      </c>
      <c r="K34" s="22">
        <v>33160</v>
      </c>
      <c r="L34" s="22">
        <v>34476</v>
      </c>
      <c r="M34" s="22">
        <v>36175</v>
      </c>
      <c r="N34" s="22">
        <v>38063</v>
      </c>
      <c r="O34" s="22">
        <v>40172</v>
      </c>
      <c r="P34" s="22">
        <v>42769</v>
      </c>
      <c r="Q34" s="22">
        <v>45127</v>
      </c>
      <c r="R34" s="22">
        <v>48451</v>
      </c>
      <c r="S34" s="22">
        <v>49560</v>
      </c>
      <c r="T34" s="22">
        <v>51279</v>
      </c>
      <c r="U34" s="22">
        <v>53792</v>
      </c>
      <c r="V34" s="22">
        <v>55460</v>
      </c>
    </row>
    <row r="35" spans="2:22" ht="12.75">
      <c r="B35" s="20" t="s">
        <v>148</v>
      </c>
      <c r="C35" s="21">
        <v>1365.76</v>
      </c>
      <c r="D35" s="21">
        <v>2573</v>
      </c>
      <c r="E35" s="21">
        <v>2317</v>
      </c>
      <c r="F35" s="21">
        <v>3267</v>
      </c>
      <c r="G35" s="21">
        <v>9504</v>
      </c>
      <c r="H35" s="21">
        <v>2443</v>
      </c>
      <c r="I35" s="21">
        <v>4191</v>
      </c>
      <c r="J35" s="21">
        <v>4687</v>
      </c>
      <c r="K35" s="21">
        <v>3464</v>
      </c>
      <c r="L35" s="21">
        <v>6146</v>
      </c>
      <c r="M35" s="21">
        <v>8424</v>
      </c>
      <c r="N35" s="21">
        <v>8662</v>
      </c>
      <c r="O35" s="21">
        <v>17232</v>
      </c>
      <c r="P35" s="21">
        <v>8486</v>
      </c>
      <c r="Q35" s="21">
        <v>6105.23</v>
      </c>
      <c r="R35" s="21">
        <v>4734</v>
      </c>
      <c r="S35" s="21">
        <v>4227</v>
      </c>
      <c r="T35" s="21">
        <v>4777</v>
      </c>
      <c r="U35" s="21">
        <v>5332</v>
      </c>
      <c r="V35" s="21">
        <v>7286</v>
      </c>
    </row>
    <row r="36" spans="2:22" ht="12.75">
      <c r="B36" s="20" t="s">
        <v>149</v>
      </c>
      <c r="C36" s="22">
        <v>17407.76</v>
      </c>
      <c r="D36" s="22">
        <v>14086</v>
      </c>
      <c r="E36" s="22">
        <v>16876</v>
      </c>
      <c r="F36" s="22">
        <v>11046</v>
      </c>
      <c r="G36" s="22">
        <v>15168</v>
      </c>
      <c r="H36" s="22">
        <v>10566</v>
      </c>
      <c r="I36" s="22">
        <v>13705</v>
      </c>
      <c r="J36" s="22">
        <v>10331</v>
      </c>
      <c r="K36" s="22">
        <v>11104</v>
      </c>
      <c r="L36" s="22">
        <v>11674</v>
      </c>
      <c r="M36" s="22">
        <v>11307</v>
      </c>
      <c r="N36" s="22">
        <v>12530</v>
      </c>
      <c r="O36" s="22">
        <v>13469</v>
      </c>
      <c r="P36" s="22">
        <v>14359.2</v>
      </c>
      <c r="Q36" s="22">
        <v>14164.77</v>
      </c>
      <c r="R36" s="22">
        <v>15673</v>
      </c>
      <c r="S36" s="22">
        <v>14306</v>
      </c>
      <c r="T36" s="22">
        <v>13876</v>
      </c>
      <c r="U36" s="22">
        <v>14476</v>
      </c>
      <c r="V36" s="22">
        <v>17508</v>
      </c>
    </row>
    <row r="37" spans="2:22" ht="12.75">
      <c r="B37" s="20" t="s">
        <v>150</v>
      </c>
      <c r="C37" s="21">
        <v>37576</v>
      </c>
      <c r="D37" s="21">
        <v>40015</v>
      </c>
      <c r="E37" s="21">
        <v>40054</v>
      </c>
      <c r="F37" s="21">
        <v>39957</v>
      </c>
      <c r="G37" s="21">
        <v>36051</v>
      </c>
      <c r="H37" s="21">
        <v>40041</v>
      </c>
      <c r="I37" s="21">
        <v>42406</v>
      </c>
      <c r="J37" s="21">
        <v>46254</v>
      </c>
      <c r="K37" s="21">
        <v>47360</v>
      </c>
      <c r="L37" s="21">
        <v>48317</v>
      </c>
      <c r="M37" s="21">
        <v>50231</v>
      </c>
      <c r="N37" s="21">
        <v>53425</v>
      </c>
      <c r="O37" s="21">
        <v>59025</v>
      </c>
      <c r="P37" s="21">
        <v>60104</v>
      </c>
      <c r="Q37" s="21">
        <v>64548.28</v>
      </c>
      <c r="R37" s="21">
        <v>65626</v>
      </c>
      <c r="S37" s="21">
        <v>67826</v>
      </c>
      <c r="T37" s="21">
        <v>62405</v>
      </c>
      <c r="U37" s="21">
        <v>64277</v>
      </c>
      <c r="V37" s="21">
        <v>64233</v>
      </c>
    </row>
    <row r="38" spans="2:22" ht="12.75">
      <c r="B38" s="20" t="s">
        <v>151</v>
      </c>
      <c r="C38" s="22">
        <v>36959</v>
      </c>
      <c r="D38" s="22">
        <v>39515</v>
      </c>
      <c r="E38" s="22">
        <v>39263</v>
      </c>
      <c r="F38" s="22">
        <v>39246</v>
      </c>
      <c r="G38" s="22">
        <v>34572</v>
      </c>
      <c r="H38" s="22">
        <v>38555</v>
      </c>
      <c r="I38" s="22">
        <v>40964</v>
      </c>
      <c r="J38" s="22">
        <v>44335</v>
      </c>
      <c r="K38" s="22">
        <v>45872</v>
      </c>
      <c r="L38" s="22">
        <v>46619</v>
      </c>
      <c r="M38" s="22">
        <v>48481</v>
      </c>
      <c r="N38" s="22">
        <v>51349</v>
      </c>
      <c r="O38" s="22">
        <v>56807</v>
      </c>
      <c r="P38" s="22">
        <v>57747</v>
      </c>
      <c r="Q38" s="22">
        <v>61708.95</v>
      </c>
      <c r="R38" s="22">
        <v>63166</v>
      </c>
      <c r="S38" s="22">
        <v>64793</v>
      </c>
      <c r="T38" s="22">
        <v>60677</v>
      </c>
      <c r="U38" s="22">
        <v>62473</v>
      </c>
      <c r="V38" s="22">
        <v>64222</v>
      </c>
    </row>
    <row r="39" spans="2:22" ht="12.75">
      <c r="B39" s="20" t="s">
        <v>152</v>
      </c>
      <c r="C39" s="21">
        <v>38827</v>
      </c>
      <c r="D39" s="21">
        <v>39277</v>
      </c>
      <c r="E39" s="21">
        <v>37902</v>
      </c>
      <c r="F39" s="21">
        <v>38441</v>
      </c>
      <c r="G39" s="21">
        <v>36417</v>
      </c>
      <c r="H39" s="21">
        <v>37142</v>
      </c>
      <c r="I39" s="21">
        <v>39906</v>
      </c>
      <c r="J39" s="21">
        <v>44409</v>
      </c>
      <c r="K39" s="21">
        <v>44895</v>
      </c>
      <c r="L39" s="21">
        <v>44575</v>
      </c>
      <c r="M39" s="21">
        <v>47933</v>
      </c>
      <c r="N39" s="21">
        <v>51090</v>
      </c>
      <c r="O39" s="21">
        <v>56237</v>
      </c>
      <c r="P39" s="21">
        <v>57561</v>
      </c>
      <c r="Q39" s="21">
        <v>61490.95</v>
      </c>
      <c r="R39" s="21">
        <v>62698</v>
      </c>
      <c r="S39" s="21">
        <v>64355</v>
      </c>
      <c r="T39" s="21">
        <v>60405</v>
      </c>
      <c r="U39" s="21">
        <v>62702</v>
      </c>
      <c r="V39" s="21">
        <v>63741</v>
      </c>
    </row>
    <row r="40" spans="2:22" ht="12.75">
      <c r="B40" s="20" t="s">
        <v>153</v>
      </c>
      <c r="C40" s="22">
        <v>-1868</v>
      </c>
      <c r="D40" s="22">
        <v>238</v>
      </c>
      <c r="E40" s="22">
        <v>1361</v>
      </c>
      <c r="F40" s="22">
        <v>805</v>
      </c>
      <c r="G40" s="22">
        <v>-1845</v>
      </c>
      <c r="H40" s="22">
        <v>1413</v>
      </c>
      <c r="I40" s="22">
        <v>1058</v>
      </c>
      <c r="J40" s="22">
        <v>-74</v>
      </c>
      <c r="K40" s="22">
        <v>977</v>
      </c>
      <c r="L40" s="22">
        <v>2044</v>
      </c>
      <c r="M40" s="22">
        <v>548</v>
      </c>
      <c r="N40" s="22">
        <v>259</v>
      </c>
      <c r="O40" s="22">
        <v>570</v>
      </c>
      <c r="P40" s="22">
        <v>186</v>
      </c>
      <c r="Q40" s="22">
        <v>218</v>
      </c>
      <c r="R40" s="22">
        <v>468</v>
      </c>
      <c r="S40" s="22">
        <v>438</v>
      </c>
      <c r="T40" s="22">
        <v>272</v>
      </c>
      <c r="U40" s="22">
        <v>-229</v>
      </c>
      <c r="V40" s="22">
        <v>481</v>
      </c>
    </row>
    <row r="41" spans="2:22" ht="12.75">
      <c r="B41" s="20" t="s">
        <v>154</v>
      </c>
      <c r="C41" s="21">
        <v>-72339</v>
      </c>
      <c r="D41" s="21">
        <v>-63292</v>
      </c>
      <c r="E41" s="21">
        <v>-65351</v>
      </c>
      <c r="F41" s="21">
        <v>-49412</v>
      </c>
      <c r="G41" s="21">
        <v>-41882</v>
      </c>
      <c r="H41" s="21">
        <v>-34740</v>
      </c>
      <c r="I41" s="21">
        <v>-24733</v>
      </c>
      <c r="J41" s="21">
        <v>-21936</v>
      </c>
      <c r="K41" s="21">
        <v>-24744</v>
      </c>
      <c r="L41" s="21">
        <v>-50698</v>
      </c>
      <c r="M41" s="21">
        <v>-64954</v>
      </c>
      <c r="N41" s="21">
        <v>-59881</v>
      </c>
      <c r="O41" s="21">
        <v>-50957</v>
      </c>
      <c r="P41" s="21">
        <v>-42726.17</v>
      </c>
      <c r="Q41" s="21">
        <v>-51898.84</v>
      </c>
      <c r="R41" s="21">
        <v>-64625</v>
      </c>
      <c r="S41" s="21">
        <v>-142630</v>
      </c>
      <c r="T41" s="21">
        <v>-137326</v>
      </c>
      <c r="U41" s="21">
        <v>-105856</v>
      </c>
      <c r="V41" s="21">
        <v>-98251</v>
      </c>
    </row>
    <row r="44" spans="2:19" ht="12.75">
      <c r="B44" s="18" t="s">
        <v>119</v>
      </c>
      <c r="C44" s="19">
        <v>35065</v>
      </c>
      <c r="D44" s="19">
        <v>35431</v>
      </c>
      <c r="E44" s="19">
        <v>35796</v>
      </c>
      <c r="F44" s="19">
        <v>36161</v>
      </c>
      <c r="G44" s="19">
        <v>36526</v>
      </c>
      <c r="H44" s="19">
        <v>36892</v>
      </c>
      <c r="I44" s="19">
        <v>37257</v>
      </c>
      <c r="J44" s="19">
        <v>37622</v>
      </c>
      <c r="K44" s="19">
        <v>37987</v>
      </c>
      <c r="L44" s="19">
        <v>38353</v>
      </c>
      <c r="M44" s="19">
        <v>38718</v>
      </c>
      <c r="N44" s="19">
        <v>39083</v>
      </c>
      <c r="O44" s="19">
        <v>39448</v>
      </c>
      <c r="P44" s="19">
        <v>39814</v>
      </c>
      <c r="Q44" s="19">
        <v>40179</v>
      </c>
      <c r="R44" s="19">
        <v>40544</v>
      </c>
      <c r="S44" s="19">
        <v>40909</v>
      </c>
    </row>
    <row r="45" spans="1:19" ht="12.75">
      <c r="A45" s="23" t="str">
        <f>_XLL.DOTSTATPOPULATOR.FUNCTIONS.DOTSTATGET("SNA_TABLE610_UNA,LOCATION=FRA,FREQUENCY=A,DATE 1996 TO 2012,ACROSS,TRANSACT=FAS F1AS F2AS F3AS F4AS F5AS F6AS F7AS FLI F2LI F3LI F4LI F5LI F6LI F7LI,SECTOR=S13,MEASURE=C")</f>
        <v>Data extracted on 2013-12-06 09:35 from .Stat</v>
      </c>
      <c r="B45" s="20" t="s">
        <v>155</v>
      </c>
      <c r="C45" s="21">
        <v>-6740</v>
      </c>
      <c r="D45" s="21">
        <v>27628</v>
      </c>
      <c r="E45" s="21">
        <v>-15295</v>
      </c>
      <c r="F45" s="21">
        <v>-9358</v>
      </c>
      <c r="G45" s="21">
        <v>11292</v>
      </c>
      <c r="H45" s="21">
        <v>-604</v>
      </c>
      <c r="I45" s="21">
        <v>17685</v>
      </c>
      <c r="J45" s="21">
        <v>41688</v>
      </c>
      <c r="K45" s="21">
        <v>3605</v>
      </c>
      <c r="L45" s="21">
        <v>20081</v>
      </c>
      <c r="M45" s="21">
        <v>-30428</v>
      </c>
      <c r="N45" s="21">
        <v>16078</v>
      </c>
      <c r="O45" s="21">
        <v>40370</v>
      </c>
      <c r="P45" s="21">
        <v>49388</v>
      </c>
      <c r="Q45" s="21">
        <v>-18863</v>
      </c>
      <c r="R45" s="21">
        <v>27462</v>
      </c>
      <c r="S45" s="21">
        <v>51532</v>
      </c>
    </row>
    <row r="46" spans="2:19" ht="12.75">
      <c r="B46" s="20" t="s">
        <v>156</v>
      </c>
      <c r="C46" s="22"/>
      <c r="D46" s="22"/>
      <c r="E46" s="22"/>
      <c r="F46" s="22"/>
      <c r="G46" s="22"/>
      <c r="H46" s="22"/>
      <c r="I46" s="22"/>
      <c r="J46" s="22"/>
      <c r="K46" s="22"/>
      <c r="L46" s="22"/>
      <c r="M46" s="22"/>
      <c r="N46" s="22"/>
      <c r="O46" s="22"/>
      <c r="P46" s="22"/>
      <c r="Q46" s="22"/>
      <c r="R46" s="22"/>
      <c r="S46" s="22"/>
    </row>
    <row r="47" spans="2:19" ht="12.75">
      <c r="B47" s="20" t="s">
        <v>157</v>
      </c>
      <c r="C47" s="21">
        <v>-2093</v>
      </c>
      <c r="D47" s="21">
        <v>14298</v>
      </c>
      <c r="E47" s="21">
        <v>3135</v>
      </c>
      <c r="F47" s="21">
        <v>-3069</v>
      </c>
      <c r="G47" s="21">
        <v>-6216</v>
      </c>
      <c r="H47" s="21">
        <v>-4200</v>
      </c>
      <c r="I47" s="21">
        <v>14466</v>
      </c>
      <c r="J47" s="21">
        <v>13608</v>
      </c>
      <c r="K47" s="21">
        <v>3936</v>
      </c>
      <c r="L47" s="21">
        <v>-2068</v>
      </c>
      <c r="M47" s="21">
        <v>-30915</v>
      </c>
      <c r="N47" s="21">
        <v>869</v>
      </c>
      <c r="O47" s="21">
        <v>16545</v>
      </c>
      <c r="P47" s="21">
        <v>16970</v>
      </c>
      <c r="Q47" s="21">
        <v>-16395</v>
      </c>
      <c r="R47" s="21">
        <v>15885</v>
      </c>
      <c r="S47" s="21">
        <v>-5965</v>
      </c>
    </row>
    <row r="48" spans="2:19" ht="12.75">
      <c r="B48" s="20" t="s">
        <v>158</v>
      </c>
      <c r="C48" s="22">
        <v>1099</v>
      </c>
      <c r="D48" s="22">
        <v>-1857</v>
      </c>
      <c r="E48" s="22">
        <v>-383</v>
      </c>
      <c r="F48" s="22">
        <v>-827</v>
      </c>
      <c r="G48" s="22">
        <v>240</v>
      </c>
      <c r="H48" s="22">
        <v>3650</v>
      </c>
      <c r="I48" s="22">
        <v>-5239</v>
      </c>
      <c r="J48" s="22">
        <v>-3866</v>
      </c>
      <c r="K48" s="22">
        <v>312</v>
      </c>
      <c r="L48" s="22">
        <v>1940</v>
      </c>
      <c r="M48" s="22">
        <v>6285</v>
      </c>
      <c r="N48" s="22">
        <v>5239</v>
      </c>
      <c r="O48" s="22">
        <v>15317</v>
      </c>
      <c r="P48" s="22">
        <v>-6358</v>
      </c>
      <c r="Q48" s="22">
        <v>2024</v>
      </c>
      <c r="R48" s="22">
        <v>-4698</v>
      </c>
      <c r="S48" s="22">
        <v>-3832</v>
      </c>
    </row>
    <row r="49" spans="2:19" ht="12.75">
      <c r="B49" s="20" t="s">
        <v>159</v>
      </c>
      <c r="C49" s="21">
        <v>-2303</v>
      </c>
      <c r="D49" s="21">
        <v>-342</v>
      </c>
      <c r="E49" s="21">
        <v>-288</v>
      </c>
      <c r="F49" s="21">
        <v>-3550</v>
      </c>
      <c r="G49" s="21">
        <v>296</v>
      </c>
      <c r="H49" s="21">
        <v>229</v>
      </c>
      <c r="I49" s="21">
        <v>-1609</v>
      </c>
      <c r="J49" s="21">
        <v>3015</v>
      </c>
      <c r="K49" s="21">
        <v>2950</v>
      </c>
      <c r="L49" s="21">
        <v>-1959</v>
      </c>
      <c r="M49" s="21">
        <v>-2195</v>
      </c>
      <c r="N49" s="21">
        <v>-255</v>
      </c>
      <c r="O49" s="21">
        <v>-1359</v>
      </c>
      <c r="P49" s="21">
        <v>7813</v>
      </c>
      <c r="Q49" s="21">
        <v>2858</v>
      </c>
      <c r="R49" s="21">
        <v>6993</v>
      </c>
      <c r="S49" s="21">
        <v>26668</v>
      </c>
    </row>
    <row r="50" spans="2:19" ht="12.75">
      <c r="B50" s="20" t="s">
        <v>160</v>
      </c>
      <c r="C50" s="22">
        <v>614</v>
      </c>
      <c r="D50" s="22">
        <v>-4686</v>
      </c>
      <c r="E50" s="22">
        <v>-1042</v>
      </c>
      <c r="F50" s="22">
        <v>4274</v>
      </c>
      <c r="G50" s="22">
        <v>6604</v>
      </c>
      <c r="H50" s="22">
        <v>-2072</v>
      </c>
      <c r="I50" s="22">
        <v>2154</v>
      </c>
      <c r="J50" s="22">
        <v>17222</v>
      </c>
      <c r="K50" s="22">
        <v>5914</v>
      </c>
      <c r="L50" s="22">
        <v>8399</v>
      </c>
      <c r="M50" s="22">
        <v>-11408</v>
      </c>
      <c r="N50" s="22">
        <v>-1064</v>
      </c>
      <c r="O50" s="22">
        <v>5195</v>
      </c>
      <c r="P50" s="22">
        <v>11409</v>
      </c>
      <c r="Q50" s="22">
        <v>-9368</v>
      </c>
      <c r="R50" s="22">
        <v>-4830</v>
      </c>
      <c r="S50" s="22">
        <v>21344</v>
      </c>
    </row>
    <row r="51" spans="2:19" ht="12.75">
      <c r="B51" s="20" t="s">
        <v>161</v>
      </c>
      <c r="C51" s="21">
        <v>-40</v>
      </c>
      <c r="D51" s="21">
        <v>60</v>
      </c>
      <c r="E51" s="21">
        <v>50</v>
      </c>
      <c r="F51" s="21">
        <v>110</v>
      </c>
      <c r="G51" s="21">
        <v>40</v>
      </c>
      <c r="H51" s="21">
        <v>70</v>
      </c>
      <c r="I51" s="21">
        <v>60</v>
      </c>
      <c r="J51" s="21">
        <v>60</v>
      </c>
      <c r="K51" s="21">
        <v>130</v>
      </c>
      <c r="L51" s="21">
        <v>50</v>
      </c>
      <c r="M51" s="21">
        <v>30</v>
      </c>
      <c r="N51" s="21">
        <v>42</v>
      </c>
      <c r="O51" s="21">
        <v>6</v>
      </c>
      <c r="P51" s="21">
        <v>40</v>
      </c>
      <c r="Q51" s="21">
        <v>34</v>
      </c>
      <c r="R51" s="21">
        <v>33</v>
      </c>
      <c r="S51" s="21">
        <v>33</v>
      </c>
    </row>
    <row r="52" spans="2:19" ht="12.75">
      <c r="B52" s="20" t="s">
        <v>162</v>
      </c>
      <c r="C52" s="22">
        <v>-4017</v>
      </c>
      <c r="D52" s="22">
        <v>20155</v>
      </c>
      <c r="E52" s="22">
        <v>-16767</v>
      </c>
      <c r="F52" s="22">
        <v>-6296</v>
      </c>
      <c r="G52" s="22">
        <v>10328</v>
      </c>
      <c r="H52" s="22">
        <v>1719</v>
      </c>
      <c r="I52" s="22">
        <v>7853</v>
      </c>
      <c r="J52" s="22">
        <v>11649</v>
      </c>
      <c r="K52" s="22">
        <v>-9638</v>
      </c>
      <c r="L52" s="22">
        <v>13719</v>
      </c>
      <c r="M52" s="22">
        <v>7775</v>
      </c>
      <c r="N52" s="22">
        <v>11248</v>
      </c>
      <c r="O52" s="22">
        <v>4666</v>
      </c>
      <c r="P52" s="22">
        <v>19514</v>
      </c>
      <c r="Q52" s="22">
        <v>1983</v>
      </c>
      <c r="R52" s="22">
        <v>14079</v>
      </c>
      <c r="S52" s="22">
        <v>13284</v>
      </c>
    </row>
    <row r="53" spans="2:19" ht="12.75">
      <c r="B53" s="20" t="s">
        <v>163</v>
      </c>
      <c r="C53" s="21">
        <v>42671</v>
      </c>
      <c r="D53" s="21">
        <v>69511</v>
      </c>
      <c r="E53" s="21">
        <v>19447</v>
      </c>
      <c r="F53" s="21">
        <v>15376</v>
      </c>
      <c r="G53" s="21">
        <v>33228</v>
      </c>
      <c r="H53" s="21">
        <v>24142</v>
      </c>
      <c r="I53" s="21">
        <v>68384</v>
      </c>
      <c r="J53" s="21">
        <v>106642</v>
      </c>
      <c r="K53" s="21">
        <v>63488</v>
      </c>
      <c r="L53" s="21">
        <v>71038</v>
      </c>
      <c r="M53" s="21">
        <v>12297</v>
      </c>
      <c r="N53" s="21">
        <v>67978</v>
      </c>
      <c r="O53" s="21">
        <v>104994</v>
      </c>
      <c r="P53" s="21">
        <v>192019</v>
      </c>
      <c r="Q53" s="21">
        <v>118465</v>
      </c>
      <c r="R53" s="21">
        <v>133322</v>
      </c>
      <c r="S53" s="21">
        <v>150336</v>
      </c>
    </row>
    <row r="54" spans="2:19" ht="12.75">
      <c r="B54" s="20" t="s">
        <v>164</v>
      </c>
      <c r="C54" s="22">
        <v>1920</v>
      </c>
      <c r="D54" s="22">
        <v>-2913</v>
      </c>
      <c r="E54" s="22">
        <v>2240</v>
      </c>
      <c r="F54" s="22">
        <v>3313</v>
      </c>
      <c r="G54" s="22">
        <v>-8949</v>
      </c>
      <c r="H54" s="22">
        <v>-4258</v>
      </c>
      <c r="I54" s="22">
        <v>-6656</v>
      </c>
      <c r="J54" s="22">
        <v>-6326</v>
      </c>
      <c r="K54" s="22">
        <v>-1164</v>
      </c>
      <c r="L54" s="22">
        <v>553</v>
      </c>
      <c r="M54" s="22">
        <v>4668</v>
      </c>
      <c r="N54" s="22">
        <v>1756</v>
      </c>
      <c r="O54" s="22">
        <v>4150</v>
      </c>
      <c r="P54" s="22">
        <v>-2894</v>
      </c>
      <c r="Q54" s="22">
        <v>-660</v>
      </c>
      <c r="R54" s="22">
        <v>7050</v>
      </c>
      <c r="S54" s="22">
        <v>7622</v>
      </c>
    </row>
    <row r="55" spans="2:19" ht="12.75">
      <c r="B55" s="20" t="s">
        <v>165</v>
      </c>
      <c r="C55" s="21">
        <v>67042</v>
      </c>
      <c r="D55" s="21">
        <v>46306</v>
      </c>
      <c r="E55" s="21">
        <v>48823</v>
      </c>
      <c r="F55" s="21">
        <v>19487</v>
      </c>
      <c r="G55" s="21">
        <v>30395</v>
      </c>
      <c r="H55" s="21">
        <v>33938</v>
      </c>
      <c r="I55" s="21">
        <v>63818</v>
      </c>
      <c r="J55" s="21">
        <v>84932</v>
      </c>
      <c r="K55" s="21">
        <v>73386</v>
      </c>
      <c r="L55" s="21">
        <v>62402</v>
      </c>
      <c r="M55" s="21">
        <v>-5026</v>
      </c>
      <c r="N55" s="21">
        <v>40053</v>
      </c>
      <c r="O55" s="21">
        <v>99125</v>
      </c>
      <c r="P55" s="21">
        <v>164876</v>
      </c>
      <c r="Q55" s="21">
        <v>93343</v>
      </c>
      <c r="R55" s="21">
        <v>125135</v>
      </c>
      <c r="S55" s="21">
        <v>82397</v>
      </c>
    </row>
    <row r="56" spans="2:19" ht="12.75">
      <c r="B56" s="20" t="s">
        <v>166</v>
      </c>
      <c r="C56" s="22">
        <v>-16420</v>
      </c>
      <c r="D56" s="22">
        <v>6537</v>
      </c>
      <c r="E56" s="22">
        <v>-14017</v>
      </c>
      <c r="F56" s="22">
        <v>-8245</v>
      </c>
      <c r="G56" s="22">
        <v>-461</v>
      </c>
      <c r="H56" s="22">
        <v>-6211</v>
      </c>
      <c r="I56" s="22">
        <v>3080</v>
      </c>
      <c r="J56" s="22">
        <v>13906</v>
      </c>
      <c r="K56" s="22">
        <v>3701</v>
      </c>
      <c r="L56" s="22">
        <v>4817</v>
      </c>
      <c r="M56" s="22">
        <v>4678</v>
      </c>
      <c r="N56" s="22">
        <v>15883</v>
      </c>
      <c r="O56" s="22">
        <v>1468</v>
      </c>
      <c r="P56" s="22">
        <v>18743</v>
      </c>
      <c r="Q56" s="22">
        <v>17806</v>
      </c>
      <c r="R56" s="22">
        <v>-9649</v>
      </c>
      <c r="S56" s="22">
        <v>34740</v>
      </c>
    </row>
    <row r="57" spans="2:19" ht="12.75">
      <c r="B57" s="20" t="s">
        <v>167</v>
      </c>
      <c r="C57" s="21">
        <v>0</v>
      </c>
      <c r="D57" s="21">
        <v>0</v>
      </c>
      <c r="E57" s="21">
        <v>0</v>
      </c>
      <c r="F57" s="21">
        <v>0</v>
      </c>
      <c r="G57" s="21">
        <v>0</v>
      </c>
      <c r="H57" s="21">
        <v>0</v>
      </c>
      <c r="I57" s="21">
        <v>0</v>
      </c>
      <c r="J57" s="21">
        <v>0</v>
      </c>
      <c r="K57" s="21">
        <v>0</v>
      </c>
      <c r="L57" s="21">
        <v>0</v>
      </c>
      <c r="M57" s="21">
        <v>0</v>
      </c>
      <c r="N57" s="21">
        <v>0</v>
      </c>
      <c r="O57" s="21">
        <v>0</v>
      </c>
      <c r="P57" s="21">
        <v>0</v>
      </c>
      <c r="Q57" s="21">
        <v>0</v>
      </c>
      <c r="R57" s="21">
        <v>0</v>
      </c>
      <c r="S57" s="21">
        <v>0</v>
      </c>
    </row>
    <row r="58" spans="2:19" ht="12.75">
      <c r="B58" s="20" t="s">
        <v>168</v>
      </c>
      <c r="C58" s="22">
        <v>0</v>
      </c>
      <c r="D58" s="22">
        <v>0</v>
      </c>
      <c r="E58" s="22">
        <v>0</v>
      </c>
      <c r="F58" s="22">
        <v>0</v>
      </c>
      <c r="G58" s="22">
        <v>0</v>
      </c>
      <c r="H58" s="22">
        <v>0</v>
      </c>
      <c r="I58" s="22">
        <v>0</v>
      </c>
      <c r="J58" s="22">
        <v>0</v>
      </c>
      <c r="K58" s="22">
        <v>0</v>
      </c>
      <c r="L58" s="22">
        <v>0</v>
      </c>
      <c r="M58" s="22">
        <v>0</v>
      </c>
      <c r="N58" s="22">
        <v>0</v>
      </c>
      <c r="O58" s="22">
        <v>0</v>
      </c>
      <c r="P58" s="22">
        <v>0</v>
      </c>
      <c r="Q58" s="22">
        <v>0</v>
      </c>
      <c r="R58" s="22">
        <v>0</v>
      </c>
      <c r="S58" s="22">
        <v>0</v>
      </c>
    </row>
    <row r="59" spans="2:19" ht="12.75">
      <c r="B59" s="20" t="s">
        <v>169</v>
      </c>
      <c r="C59" s="21">
        <v>-9871</v>
      </c>
      <c r="D59" s="21">
        <v>19581</v>
      </c>
      <c r="E59" s="21">
        <v>-17599</v>
      </c>
      <c r="F59" s="21">
        <v>821</v>
      </c>
      <c r="G59" s="21">
        <v>12243</v>
      </c>
      <c r="H59" s="21">
        <v>673</v>
      </c>
      <c r="I59" s="21">
        <v>8142</v>
      </c>
      <c r="J59" s="21">
        <v>14130</v>
      </c>
      <c r="K59" s="21">
        <v>-12435</v>
      </c>
      <c r="L59" s="21">
        <v>3265</v>
      </c>
      <c r="M59" s="21">
        <v>7977</v>
      </c>
      <c r="N59" s="21">
        <v>10286</v>
      </c>
      <c r="O59" s="21">
        <v>251</v>
      </c>
      <c r="P59" s="21">
        <v>11295</v>
      </c>
      <c r="Q59" s="21">
        <v>7976</v>
      </c>
      <c r="R59" s="21">
        <v>10786</v>
      </c>
      <c r="S59" s="21">
        <v>25577</v>
      </c>
    </row>
  </sheetData>
  <sheetProtection/>
  <hyperlinks>
    <hyperlink ref="A1" r:id="rId1" display="http://dx.doi.org/10.1787/9789264214637-en"/>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dcterms:created xsi:type="dcterms:W3CDTF">2013-10-09T11:46:46Z</dcterms:created>
  <dcterms:modified xsi:type="dcterms:W3CDTF">2014-09-09T08:38:43Z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