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31" windowWidth="10950" windowHeight="10290" firstSheet="2" activeTab="6"/>
  </bookViews>
  <sheets>
    <sheet name="4.14 Eng" sheetId="1" r:id="rId1"/>
    <sheet name="indicator" sheetId="2" state="hidden" r:id="rId2"/>
    <sheet name="Data 4.14" sheetId="3" r:id="rId3"/>
    <sheet name="Sheet3" sheetId="4" state="hidden" r:id="rId4"/>
    <sheet name="Sheet4" sheetId="5" state="hidden" r:id="rId5"/>
    <sheet name="Sheet5" sheetId="6" state="hidden" r:id="rId6"/>
    <sheet name="4.14 Fr" sheetId="7" r:id="rId7"/>
  </sheets>
  <definedNames>
    <definedName name="_xlnm.Print_Area" localSheetId="0">'4.14 Eng'!$A$6:$AE$58</definedName>
    <definedName name="_xlnm.Print_Area" localSheetId="6">'4.14 Fr'!$A$6:$AD$56</definedName>
  </definedNames>
  <calcPr fullCalcOnLoad="1"/>
</workbook>
</file>

<file path=xl/sharedStrings.xml><?xml version="1.0" encoding="utf-8"?>
<sst xmlns="http://schemas.openxmlformats.org/spreadsheetml/2006/main" count="366" uniqueCount="141">
  <si>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</si>
  <si>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</si>
  <si>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</si>
  <si>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</si>
  <si>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</si>
  <si>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</si>
  <si>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</si>
  <si>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</si>
  <si>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</si>
  <si>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</si>
  <si>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</si>
  <si>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</si>
  <si>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</si>
  <si>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</si>
  <si>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</si>
  <si>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</si>
  <si>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</si>
  <si>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</si>
  <si>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</si>
  <si>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</si>
  <si>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</si>
  <si>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</si>
  <si>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</si>
  <si>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</si>
  <si>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</si>
  <si>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</si>
  <si>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</si>
  <si>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</si>
  <si>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</si>
  <si>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</si>
  <si>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</si>
  <si>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Indicator</t>
  </si>
  <si>
    <t>Ranks</t>
  </si>
  <si>
    <t>Men</t>
  </si>
  <si>
    <t>country</t>
  </si>
  <si>
    <t>Women</t>
  </si>
  <si>
    <t>SD</t>
  </si>
  <si>
    <t>CoV</t>
  </si>
  <si>
    <t>EU15</t>
  </si>
  <si>
    <t>Nordic</t>
  </si>
  <si>
    <t>Anglophone</t>
  </si>
  <si>
    <t>S Europe</t>
  </si>
  <si>
    <t>Gross pension wealth</t>
  </si>
  <si>
    <t>WL</t>
  </si>
  <si>
    <t>ML</t>
  </si>
  <si>
    <t>MA</t>
  </si>
  <si>
    <t>WA</t>
  </si>
  <si>
    <t>Low earners (men and women)</t>
  </si>
  <si>
    <t>Low Men</t>
  </si>
  <si>
    <t>Low Women</t>
  </si>
  <si>
    <t>Mean Men</t>
  </si>
  <si>
    <t>Mean Women</t>
  </si>
  <si>
    <t>Average (mean) earners (men and women)</t>
  </si>
  <si>
    <t>Australie</t>
  </si>
  <si>
    <t>Autriche</t>
  </si>
  <si>
    <t>Belgique</t>
  </si>
  <si>
    <t>Danemark</t>
  </si>
  <si>
    <t>Finlande</t>
  </si>
  <si>
    <t>Allemagne</t>
  </si>
  <si>
    <t>Grèce</t>
  </si>
  <si>
    <t>Hongrie</t>
  </si>
  <si>
    <t>Islande</t>
  </si>
  <si>
    <t>Irlande</t>
  </si>
  <si>
    <t>Italie</t>
  </si>
  <si>
    <t>Japon</t>
  </si>
  <si>
    <t>Mexique</t>
  </si>
  <si>
    <t>Pays-Bas</t>
  </si>
  <si>
    <t>Norvège</t>
  </si>
  <si>
    <t>Pologne</t>
  </si>
  <si>
    <t>Espagne</t>
  </si>
  <si>
    <t>Suède</t>
  </si>
  <si>
    <t>Suisse</t>
  </si>
  <si>
    <t>Turquie</t>
  </si>
  <si>
    <t>Royaume-Uni</t>
  </si>
  <si>
    <r>
      <t xml:space="preserve">Source: </t>
    </r>
    <r>
      <rPr>
        <sz val="10"/>
        <rFont val="Arial"/>
        <family val="2"/>
      </rPr>
      <t>OECD pension models.</t>
    </r>
  </si>
  <si>
    <t>Argentina</t>
  </si>
  <si>
    <t>Brazil</t>
  </si>
  <si>
    <t>Bulgaria</t>
  </si>
  <si>
    <t>Chile</t>
  </si>
  <si>
    <t>China</t>
  </si>
  <si>
    <t>Cyprus</t>
  </si>
  <si>
    <t>Estonia</t>
  </si>
  <si>
    <t>India</t>
  </si>
  <si>
    <t>Indonesia</t>
  </si>
  <si>
    <t>Israel</t>
  </si>
  <si>
    <t>Latvia</t>
  </si>
  <si>
    <t>Lithuania</t>
  </si>
  <si>
    <t>Malta</t>
  </si>
  <si>
    <t>Romania</t>
  </si>
  <si>
    <t>Russia</t>
  </si>
  <si>
    <t>Saudi Arabia</t>
  </si>
  <si>
    <t>Slovenia</t>
  </si>
  <si>
    <t>South Africa</t>
  </si>
  <si>
    <t>Chili</t>
  </si>
  <si>
    <t>Rép. tchèque</t>
  </si>
  <si>
    <t>Estonie</t>
  </si>
  <si>
    <t>Israël</t>
  </si>
  <si>
    <t>Nlle-Zélande</t>
  </si>
  <si>
    <t>Rép. slovaque</t>
  </si>
  <si>
    <t>Argentine</t>
  </si>
  <si>
    <t>Brésil</t>
  </si>
  <si>
    <t>Chine</t>
  </si>
  <si>
    <t>UE-27</t>
  </si>
  <si>
    <t>Inde</t>
  </si>
  <si>
    <t>Indonésie</t>
  </si>
  <si>
    <t>Arabie Saoudite</t>
  </si>
  <si>
    <t>Afrique du Sud</t>
  </si>
  <si>
    <t>OECD34</t>
  </si>
  <si>
    <t>Fédération de Russie</t>
  </si>
  <si>
    <t>OCDE34</t>
  </si>
  <si>
    <t>EU27</t>
  </si>
  <si>
    <t>Corée</t>
  </si>
  <si>
    <t>Men Low earners</t>
  </si>
  <si>
    <t>Women Low earners</t>
  </si>
  <si>
    <t>Men Average earners</t>
  </si>
  <si>
    <t>Women Average earners</t>
  </si>
  <si>
    <t>États-Unis</t>
  </si>
  <si>
    <t>EU 27</t>
  </si>
  <si>
    <t>4.14. Gross pension wealth by earnings level and sex</t>
  </si>
  <si>
    <t>OECD (2013), Pensions at a Glance 2013: Retirement-Income Systems in OECD and G20 Countries</t>
  </si>
  <si>
    <t>www.oecd.org/pensions/pensionsataglance.htm</t>
  </si>
  <si>
    <t>Country</t>
  </si>
  <si>
    <t>Pays</t>
  </si>
  <si>
    <t>Source: OECD (2013), Pensions at a Glance 2013: Retirement-Income Systems in OECD and G20 Countries</t>
  </si>
  <si>
    <r>
      <t xml:space="preserve">Source : </t>
    </r>
    <r>
      <rPr>
        <sz val="10"/>
        <rFont val="Arial"/>
        <family val="2"/>
      </rPr>
      <t>Modèles de retraite de l’OCDE.</t>
    </r>
  </si>
  <si>
    <t>4.14. Patrimoine retraite brut en fonction du salaire et du sexe</t>
  </si>
  <si>
    <t>Faibles revenus (hommes et femmes)</t>
  </si>
  <si>
    <t>Revenus moyens (hommes et femmes)</t>
  </si>
  <si>
    <t>OCDE Panorama des Pensions 2013 : Les systèmes de retraite dans les pays de l’OCDE et du G20</t>
  </si>
  <si>
    <t>www.oecd.org/fr/retraites/panoramadespensions.htm</t>
  </si>
  <si>
    <t>Femmes à faibles revenus</t>
  </si>
  <si>
    <t>Hommes à faibles revenus</t>
  </si>
  <si>
    <t>Hommes à revenus moyens</t>
  </si>
  <si>
    <t>Femmes à revenus moyens</t>
  </si>
  <si>
    <t>Slovénie</t>
  </si>
  <si>
    <r>
      <t>Note :</t>
    </r>
    <r>
      <rPr>
        <sz val="10"/>
        <rFont val="Arial"/>
        <family val="2"/>
      </rPr>
      <t xml:space="preserve"> Sur le graphique, les pays sont classés par ordre croissant du taux de remplacement brut pour les revenus moyens comme sur le graphique 4.2. </t>
    </r>
  </si>
  <si>
    <r>
      <t>Note:</t>
    </r>
    <r>
      <rPr>
        <sz val="10"/>
        <rFont val="Arial"/>
        <family val="2"/>
      </rPr>
      <t xml:space="preserve"> Countries are ranked in order of gross pension replacement rates (GRR) of average earners, i.e. mean GRR in the Figure 4.2.</t>
    </r>
  </si>
  <si>
    <t>Panorama des pensions 2013 - © OCDE 2013</t>
  </si>
  <si>
    <t>CHAPITRE 4. LES DROITS À LA RETRAITE</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</si>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</sst>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0000"/>
    <numFmt numFmtId="188" formatCode="0.0000"/>
    <numFmt numFmtId="189" formatCode="0.000"/>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0%"/>
    <numFmt numFmtId="199" formatCode="0.0;[Red]0.0"/>
    <numFmt numFmtId="200" formatCode="&quot;Yes&quot;;&quot;Yes&quot;;&quot;No&quot;"/>
    <numFmt numFmtId="201" formatCode="&quot;True&quot;;&quot;True&quot;;&quot;False&quot;"/>
    <numFmt numFmtId="202" formatCode="&quot;On&quot;;&quot;On&quot;;&quot;Off&quot;"/>
    <numFmt numFmtId="203" formatCode="[$€-2]\ #,##0.00_);[Red]\([$€-2]\ #,##0.00\)"/>
    <numFmt numFmtId="204" formatCode="0.0000000"/>
    <numFmt numFmtId="205" formatCode="0.000000"/>
    <numFmt numFmtId="206" formatCode="0.00000000"/>
  </numFmts>
  <fonts count="67">
    <font>
      <sz val="10"/>
      <name val="Arial Narrow"/>
      <family val="0"/>
    </font>
    <font>
      <sz val="8"/>
      <name val="Arial Narrow"/>
      <family val="2"/>
    </font>
    <font>
      <u val="single"/>
      <sz val="10"/>
      <color indexed="12"/>
      <name val="Arial Narrow"/>
      <family val="2"/>
    </font>
    <font>
      <u val="single"/>
      <sz val="10"/>
      <color indexed="36"/>
      <name val="Arial Narrow"/>
      <family val="2"/>
    </font>
    <font>
      <sz val="10"/>
      <name val="Times New Roman"/>
      <family val="1"/>
    </font>
    <font>
      <sz val="10"/>
      <name val="Arial"/>
      <family val="2"/>
    </font>
    <font>
      <b/>
      <sz val="10"/>
      <name val="Times New Roman"/>
      <family val="1"/>
    </font>
    <font>
      <b/>
      <sz val="10"/>
      <name val="Arial"/>
      <family val="2"/>
    </font>
    <font>
      <sz val="9"/>
      <name val="Arial"/>
      <family val="2"/>
    </font>
    <font>
      <b/>
      <sz val="10"/>
      <name val="Arial Narrow"/>
      <family val="2"/>
    </font>
    <font>
      <b/>
      <i/>
      <sz val="10"/>
      <name val="Arial Narrow"/>
      <family val="2"/>
    </font>
    <font>
      <i/>
      <sz val="10"/>
      <name val="Arial Narrow"/>
      <family val="2"/>
    </font>
    <font>
      <i/>
      <sz val="10"/>
      <name val="Arial"/>
      <family val="2"/>
    </font>
    <font>
      <u val="single"/>
      <sz val="10"/>
      <color indexed="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sz val="10"/>
      <name val="Calibri"/>
      <family val="2"/>
    </font>
    <font>
      <u val="single"/>
      <sz val="10"/>
      <color indexed="12"/>
      <name val="Calibri"/>
      <family val="2"/>
    </font>
    <font>
      <b/>
      <sz val="10"/>
      <name val="Calibri"/>
      <family val="2"/>
    </font>
    <font>
      <b/>
      <i/>
      <sz val="10"/>
      <name val="Calibri"/>
      <family val="2"/>
    </font>
    <font>
      <b/>
      <sz val="10"/>
      <color indexed="10"/>
      <name val="Arial"/>
      <family val="2"/>
    </font>
    <font>
      <sz val="10"/>
      <color indexed="10"/>
      <name val="Arial Narrow"/>
      <family val="2"/>
    </font>
    <font>
      <sz val="10"/>
      <color indexed="9"/>
      <name val="Arial Narrow"/>
      <family val="2"/>
    </font>
    <font>
      <b/>
      <sz val="10"/>
      <color indexed="9"/>
      <name val="Times New Roman"/>
      <family val="1"/>
    </font>
    <font>
      <sz val="3.75"/>
      <color indexed="8"/>
      <name val="Arial"/>
      <family val="0"/>
    </font>
    <font>
      <sz val="8.5"/>
      <color indexed="8"/>
      <name val="Times"/>
      <family val="0"/>
    </font>
    <font>
      <sz val="3.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rgb="FFFF0000"/>
      <name val="Arial"/>
      <family val="2"/>
    </font>
    <font>
      <sz val="10"/>
      <color rgb="FFFF0000"/>
      <name val="Arial Narrow"/>
      <family val="2"/>
    </font>
    <font>
      <u val="single"/>
      <sz val="10"/>
      <color theme="10"/>
      <name val="Arial"/>
      <family val="2"/>
    </font>
    <font>
      <sz val="10"/>
      <color theme="0"/>
      <name val="Arial Narrow"/>
      <family val="2"/>
    </font>
    <font>
      <b/>
      <sz val="10"/>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5" fillId="0" borderId="0">
      <alignment vertical="center"/>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186" fontId="0" fillId="0" borderId="0" xfId="0" applyNumberFormat="1" applyAlignment="1">
      <alignment/>
    </xf>
    <xf numFmtId="0" fontId="4" fillId="0" borderId="0" xfId="0" applyFont="1" applyAlignment="1">
      <alignment/>
    </xf>
    <xf numFmtId="0" fontId="4" fillId="0" borderId="0" xfId="0" applyFont="1" applyFill="1" applyAlignment="1">
      <alignment/>
    </xf>
    <xf numFmtId="186" fontId="4" fillId="0" borderId="0" xfId="0" applyNumberFormat="1" applyFont="1" applyFill="1" applyAlignment="1">
      <alignment/>
    </xf>
    <xf numFmtId="0" fontId="9" fillId="0" borderId="0" xfId="0" applyFont="1" applyAlignment="1">
      <alignment/>
    </xf>
    <xf numFmtId="0" fontId="10" fillId="0" borderId="0" xfId="0" applyFont="1" applyAlignment="1">
      <alignment/>
    </xf>
    <xf numFmtId="186" fontId="11" fillId="0" borderId="0" xfId="0" applyNumberFormat="1" applyFont="1" applyAlignment="1">
      <alignment/>
    </xf>
    <xf numFmtId="0" fontId="61" fillId="0" borderId="0" xfId="0" applyFont="1" applyAlignment="1">
      <alignment/>
    </xf>
    <xf numFmtId="186" fontId="61" fillId="0" borderId="0" xfId="0" applyNumberFormat="1" applyFont="1" applyAlignment="1">
      <alignment/>
    </xf>
    <xf numFmtId="2" fontId="4" fillId="0" borderId="0" xfId="0" applyNumberFormat="1" applyFont="1" applyFill="1" applyAlignment="1">
      <alignment/>
    </xf>
    <xf numFmtId="2" fontId="0" fillId="0" borderId="0" xfId="0" applyNumberFormat="1" applyAlignment="1">
      <alignment/>
    </xf>
    <xf numFmtId="2" fontId="4" fillId="33" borderId="0" xfId="0" applyNumberFormat="1" applyFont="1" applyFill="1" applyAlignment="1">
      <alignment/>
    </xf>
    <xf numFmtId="2" fontId="4" fillId="34" borderId="0" xfId="0" applyNumberFormat="1" applyFont="1" applyFill="1" applyAlignment="1">
      <alignment/>
    </xf>
    <xf numFmtId="0" fontId="5" fillId="35" borderId="0" xfId="59" applyFont="1" applyFill="1" applyAlignment="1">
      <alignment horizontal="center" vertical="center"/>
      <protection/>
    </xf>
    <xf numFmtId="0" fontId="8" fillId="35" borderId="0" xfId="59" applyFont="1" applyFill="1">
      <alignment vertical="center"/>
      <protection/>
    </xf>
    <xf numFmtId="0" fontId="0" fillId="35" borderId="0" xfId="0" applyFill="1" applyAlignment="1">
      <alignment/>
    </xf>
    <xf numFmtId="0" fontId="5" fillId="35" borderId="0" xfId="59" applyFill="1" applyAlignment="1">
      <alignment horizontal="center" vertical="center"/>
      <protection/>
    </xf>
    <xf numFmtId="186" fontId="5" fillId="35" borderId="0" xfId="59" applyNumberFormat="1" applyFont="1" applyFill="1" applyAlignment="1">
      <alignment horizontal="center"/>
      <protection/>
    </xf>
    <xf numFmtId="0" fontId="7" fillId="35" borderId="0" xfId="59" applyFont="1" applyFill="1" applyAlignment="1">
      <alignment horizontal="center" vertical="center"/>
      <protection/>
    </xf>
    <xf numFmtId="186" fontId="5" fillId="35" borderId="0" xfId="59" applyNumberFormat="1" applyFont="1" applyFill="1" applyAlignment="1">
      <alignment horizontal="center" vertical="center"/>
      <protection/>
    </xf>
    <xf numFmtId="0" fontId="8" fillId="35" borderId="0" xfId="59" applyFont="1" applyFill="1" applyAlignment="1">
      <alignment horizontal="center" vertical="center"/>
      <protection/>
    </xf>
    <xf numFmtId="0" fontId="5" fillId="35" borderId="0" xfId="59" applyFont="1" applyFill="1">
      <alignment vertical="center"/>
      <protection/>
    </xf>
    <xf numFmtId="0" fontId="0" fillId="35" borderId="0" xfId="0" applyFont="1" applyFill="1" applyAlignment="1">
      <alignment/>
    </xf>
    <xf numFmtId="0" fontId="5" fillId="35" borderId="0" xfId="59" applyFont="1" applyFill="1">
      <alignment vertical="center"/>
      <protection/>
    </xf>
    <xf numFmtId="0" fontId="5" fillId="35" borderId="0" xfId="0" applyFont="1" applyFill="1" applyAlignment="1">
      <alignment/>
    </xf>
    <xf numFmtId="0" fontId="8" fillId="35" borderId="0" xfId="0" applyFont="1" applyFill="1" applyAlignment="1">
      <alignment/>
    </xf>
    <xf numFmtId="0" fontId="33" fillId="35" borderId="0" xfId="0" applyFont="1" applyFill="1" applyAlignment="1">
      <alignment/>
    </xf>
    <xf numFmtId="0" fontId="34" fillId="35" borderId="0" xfId="53" applyFont="1" applyFill="1" applyAlignment="1" applyProtection="1">
      <alignment/>
      <protection/>
    </xf>
    <xf numFmtId="0" fontId="13" fillId="35" borderId="0" xfId="53" applyFont="1" applyFill="1" applyAlignment="1" applyProtection="1">
      <alignment/>
      <protection/>
    </xf>
    <xf numFmtId="0" fontId="4" fillId="35" borderId="0" xfId="0" applyFont="1" applyFill="1" applyAlignment="1">
      <alignment horizontal="left"/>
    </xf>
    <xf numFmtId="0" fontId="4" fillId="35" borderId="0" xfId="0" applyFont="1" applyFill="1" applyAlignment="1">
      <alignment/>
    </xf>
    <xf numFmtId="0" fontId="5" fillId="35" borderId="0" xfId="59" applyFont="1" applyFill="1" applyBorder="1" applyAlignment="1">
      <alignment horizontal="center" vertical="center"/>
      <protection/>
    </xf>
    <xf numFmtId="186" fontId="0" fillId="35" borderId="0" xfId="0" applyNumberFormat="1" applyFill="1" applyAlignment="1">
      <alignment/>
    </xf>
    <xf numFmtId="0" fontId="0" fillId="35" borderId="0" xfId="0" applyFill="1" applyAlignment="1">
      <alignment/>
    </xf>
    <xf numFmtId="0" fontId="4" fillId="35" borderId="0" xfId="0" applyFont="1" applyFill="1" applyAlignment="1">
      <alignment/>
    </xf>
    <xf numFmtId="0" fontId="6" fillId="35" borderId="0" xfId="0" applyFont="1" applyFill="1" applyAlignment="1">
      <alignment/>
    </xf>
    <xf numFmtId="0" fontId="33" fillId="35" borderId="0" xfId="0" applyFont="1" applyFill="1" applyAlignment="1">
      <alignment horizontal="left"/>
    </xf>
    <xf numFmtId="0" fontId="35" fillId="35" borderId="0" xfId="0" applyFont="1" applyFill="1" applyAlignment="1">
      <alignment horizontal="left"/>
    </xf>
    <xf numFmtId="0" fontId="33" fillId="35" borderId="0" xfId="59" applyFont="1" applyFill="1">
      <alignment vertical="center"/>
      <protection/>
    </xf>
    <xf numFmtId="186" fontId="33" fillId="35" borderId="10" xfId="0" applyNumberFormat="1" applyFont="1" applyFill="1" applyBorder="1" applyAlignment="1">
      <alignment/>
    </xf>
    <xf numFmtId="186" fontId="33" fillId="35" borderId="11" xfId="0" applyNumberFormat="1" applyFont="1" applyFill="1" applyBorder="1" applyAlignment="1">
      <alignment/>
    </xf>
    <xf numFmtId="186" fontId="33" fillId="35" borderId="10" xfId="0" applyNumberFormat="1" applyFont="1" applyFill="1" applyBorder="1" applyAlignment="1">
      <alignment/>
    </xf>
    <xf numFmtId="186" fontId="33" fillId="35" borderId="11" xfId="0" applyNumberFormat="1" applyFont="1" applyFill="1" applyBorder="1" applyAlignment="1">
      <alignment/>
    </xf>
    <xf numFmtId="0" fontId="33" fillId="35" borderId="12" xfId="0" applyFont="1" applyFill="1" applyBorder="1" applyAlignment="1">
      <alignment horizontal="left"/>
    </xf>
    <xf numFmtId="0" fontId="36" fillId="35" borderId="13" xfId="59" applyFont="1" applyFill="1" applyBorder="1" applyAlignment="1">
      <alignment horizontal="center" vertical="center"/>
      <protection/>
    </xf>
    <xf numFmtId="0" fontId="36" fillId="35" borderId="14" xfId="59" applyFont="1" applyFill="1" applyBorder="1" applyAlignment="1">
      <alignment horizontal="center" vertical="center"/>
      <protection/>
    </xf>
    <xf numFmtId="0" fontId="33" fillId="35" borderId="15" xfId="0" applyFont="1" applyFill="1" applyBorder="1" applyAlignment="1">
      <alignment/>
    </xf>
    <xf numFmtId="0" fontId="33" fillId="35" borderId="16" xfId="0" applyFont="1" applyFill="1" applyBorder="1" applyAlignment="1">
      <alignment/>
    </xf>
    <xf numFmtId="0" fontId="33" fillId="35" borderId="17" xfId="0" applyFont="1" applyFill="1" applyBorder="1" applyAlignment="1">
      <alignment/>
    </xf>
    <xf numFmtId="0" fontId="33" fillId="35" borderId="16" xfId="0" applyFont="1" applyFill="1" applyBorder="1" applyAlignment="1">
      <alignment horizontal="left"/>
    </xf>
    <xf numFmtId="0" fontId="33" fillId="35" borderId="17" xfId="0" applyFont="1" applyFill="1" applyBorder="1" applyAlignment="1">
      <alignment/>
    </xf>
    <xf numFmtId="0" fontId="33" fillId="35" borderId="18" xfId="0" applyFont="1" applyFill="1" applyBorder="1" applyAlignment="1">
      <alignment/>
    </xf>
    <xf numFmtId="186" fontId="33" fillId="35" borderId="19" xfId="0" applyNumberFormat="1" applyFont="1" applyFill="1" applyBorder="1" applyAlignment="1">
      <alignment/>
    </xf>
    <xf numFmtId="186" fontId="33" fillId="35" borderId="20" xfId="0" applyNumberFormat="1" applyFont="1" applyFill="1" applyBorder="1" applyAlignment="1">
      <alignment/>
    </xf>
    <xf numFmtId="0" fontId="33" fillId="35" borderId="21" xfId="0" applyFont="1" applyFill="1" applyBorder="1" applyAlignment="1">
      <alignment/>
    </xf>
    <xf numFmtId="0" fontId="33" fillId="36" borderId="22" xfId="0" applyFont="1" applyFill="1" applyBorder="1" applyAlignment="1">
      <alignment/>
    </xf>
    <xf numFmtId="186" fontId="33" fillId="36" borderId="23" xfId="0" applyNumberFormat="1" applyFont="1" applyFill="1" applyBorder="1" applyAlignment="1">
      <alignment/>
    </xf>
    <xf numFmtId="186" fontId="33" fillId="36" borderId="24" xfId="0" applyNumberFormat="1" applyFont="1" applyFill="1" applyBorder="1" applyAlignment="1">
      <alignment/>
    </xf>
    <xf numFmtId="0" fontId="33" fillId="36" borderId="25" xfId="0" applyFont="1" applyFill="1" applyBorder="1" applyAlignment="1">
      <alignment/>
    </xf>
    <xf numFmtId="0" fontId="33" fillId="36" borderId="16" xfId="0" applyFont="1" applyFill="1" applyBorder="1" applyAlignment="1">
      <alignment horizontal="left"/>
    </xf>
    <xf numFmtId="186" fontId="33" fillId="36" borderId="10" xfId="0" applyNumberFormat="1" applyFont="1" applyFill="1" applyBorder="1" applyAlignment="1">
      <alignment/>
    </xf>
    <xf numFmtId="186" fontId="33" fillId="36" borderId="11" xfId="0" applyNumberFormat="1" applyFont="1" applyFill="1" applyBorder="1" applyAlignment="1">
      <alignment/>
    </xf>
    <xf numFmtId="0" fontId="33" fillId="36" borderId="17" xfId="0" applyFont="1" applyFill="1" applyBorder="1" applyAlignment="1">
      <alignment/>
    </xf>
    <xf numFmtId="0" fontId="33" fillId="36" borderId="16" xfId="0" applyFont="1" applyFill="1" applyBorder="1" applyAlignment="1">
      <alignment/>
    </xf>
    <xf numFmtId="186" fontId="33" fillId="36" borderId="10" xfId="0" applyNumberFormat="1" applyFont="1" applyFill="1" applyBorder="1" applyAlignment="1">
      <alignment/>
    </xf>
    <xf numFmtId="0" fontId="4" fillId="35" borderId="0" xfId="0" applyFont="1" applyFill="1" applyAlignment="1">
      <alignment/>
    </xf>
    <xf numFmtId="0" fontId="0" fillId="35" borderId="0" xfId="0" applyFill="1" applyAlignment="1">
      <alignment horizontal="left" vertical="top" wrapText="1"/>
    </xf>
    <xf numFmtId="0" fontId="5" fillId="35" borderId="0" xfId="59" applyFill="1">
      <alignment vertical="center"/>
      <protection/>
    </xf>
    <xf numFmtId="0" fontId="0" fillId="35" borderId="0" xfId="0" applyFill="1" applyAlignment="1">
      <alignment horizontal="center"/>
    </xf>
    <xf numFmtId="0" fontId="7" fillId="35" borderId="0" xfId="59" applyFont="1" applyFill="1">
      <alignment vertical="center"/>
      <protection/>
    </xf>
    <xf numFmtId="0" fontId="62" fillId="35" borderId="0" xfId="59" applyFont="1" applyFill="1">
      <alignment vertical="center"/>
      <protection/>
    </xf>
    <xf numFmtId="0" fontId="60" fillId="35" borderId="0" xfId="59" applyFont="1" applyFill="1">
      <alignment vertical="center"/>
      <protection/>
    </xf>
    <xf numFmtId="0" fontId="63" fillId="35" borderId="0" xfId="0" applyFont="1" applyFill="1" applyAlignment="1">
      <alignment/>
    </xf>
    <xf numFmtId="0" fontId="14" fillId="35" borderId="0" xfId="59" applyFont="1" applyFill="1">
      <alignment vertical="center"/>
      <protection/>
    </xf>
    <xf numFmtId="0" fontId="14" fillId="35" borderId="0" xfId="59" applyFont="1" applyFill="1" applyAlignment="1">
      <alignment horizontal="center" vertical="center"/>
      <protection/>
    </xf>
    <xf numFmtId="0" fontId="1" fillId="35" borderId="0" xfId="0" applyFont="1" applyFill="1" applyAlignment="1">
      <alignment/>
    </xf>
    <xf numFmtId="0" fontId="64" fillId="35" borderId="0" xfId="53" applyFont="1" applyFill="1" applyAlignment="1" applyProtection="1">
      <alignment/>
      <protection/>
    </xf>
    <xf numFmtId="0" fontId="65" fillId="35" borderId="0" xfId="0" applyFont="1" applyFill="1" applyAlignment="1">
      <alignment/>
    </xf>
    <xf numFmtId="0" fontId="45" fillId="35" borderId="0" xfId="0" applyFont="1" applyFill="1" applyAlignment="1">
      <alignment/>
    </xf>
    <xf numFmtId="0" fontId="45" fillId="35" borderId="0" xfId="59" applyFont="1" applyFill="1">
      <alignment vertical="center"/>
      <protection/>
    </xf>
    <xf numFmtId="0" fontId="65" fillId="35" borderId="0" xfId="0" applyFont="1" applyFill="1" applyAlignment="1">
      <alignment horizontal="center"/>
    </xf>
    <xf numFmtId="0" fontId="66" fillId="35" borderId="0" xfId="0" applyFont="1" applyFill="1" applyAlignment="1">
      <alignment/>
    </xf>
    <xf numFmtId="0" fontId="5" fillId="35" borderId="0" xfId="0" applyFont="1" applyFill="1" applyAlignment="1">
      <alignment horizontal="center"/>
    </xf>
    <xf numFmtId="0" fontId="5" fillId="35" borderId="0" xfId="0" applyFont="1" applyFill="1" applyAlignment="1">
      <alignment/>
    </xf>
    <xf numFmtId="0" fontId="2" fillId="35" borderId="0" xfId="53" applyFill="1" applyAlignment="1" applyProtection="1">
      <alignment/>
      <protection/>
    </xf>
    <xf numFmtId="0" fontId="5" fillId="35" borderId="0" xfId="0" applyFont="1" applyFill="1" applyAlignment="1">
      <alignment horizontal="left"/>
    </xf>
    <xf numFmtId="0" fontId="2" fillId="35" borderId="0" xfId="53" applyFill="1" applyAlignment="1" applyProtection="1">
      <alignment horizontal="left"/>
      <protection/>
    </xf>
    <xf numFmtId="0" fontId="45" fillId="35" borderId="0" xfId="0" applyFont="1" applyFill="1" applyAlignment="1">
      <alignment/>
    </xf>
    <xf numFmtId="0" fontId="12" fillId="35" borderId="0" xfId="59" applyFont="1" applyFill="1" applyAlignment="1">
      <alignment horizontal="left" vertical="top" wrapText="1"/>
      <protection/>
    </xf>
    <xf numFmtId="0" fontId="0" fillId="35" borderId="0" xfId="0" applyFont="1" applyFill="1" applyAlignment="1">
      <alignment horizontal="left" vertical="top" wrapText="1"/>
    </xf>
    <xf numFmtId="0" fontId="7" fillId="35" borderId="0" xfId="0" applyFont="1" applyFill="1" applyAlignment="1">
      <alignment horizontal="center"/>
    </xf>
    <xf numFmtId="0" fontId="7" fillId="35" borderId="0" xfId="59" applyFont="1" applyFill="1" applyAlignment="1">
      <alignment horizontal="center" vertical="center"/>
      <protection/>
    </xf>
    <xf numFmtId="0" fontId="14" fillId="35" borderId="0" xfId="59" applyFont="1" applyFill="1" applyAlignment="1">
      <alignment horizontal="left" vertical="center" wrapText="1"/>
      <protection/>
    </xf>
    <xf numFmtId="0" fontId="14" fillId="35" borderId="0" xfId="59" applyFont="1" applyFill="1" applyAlignment="1">
      <alignment vertical="center" wrapText="1"/>
      <protection/>
    </xf>
    <xf numFmtId="0" fontId="14" fillId="35" borderId="0" xfId="59" applyFont="1" applyFill="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2" xfId="58"/>
    <cellStyle name="Normal_EQ4_Char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
          <c:w val="0.9785"/>
          <c:h val="1"/>
        </c:manualLayout>
      </c:layout>
      <c:barChart>
        <c:barDir val="bar"/>
        <c:grouping val="clustered"/>
        <c:varyColors val="0"/>
        <c:ser>
          <c:idx val="1"/>
          <c:order val="0"/>
          <c:tx>
            <c:v>Men Low</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numRef>
          </c:cat>
          <c:val>
            <c:numRef>
              <c:f>'Data 4.14'!$B$9:$B$52</c:f>
              <c:numCache>
                <c:ptCount val="44"/>
                <c:pt idx="0">
                  <c:v>2.6</c:v>
                </c:pt>
                <c:pt idx="1">
                  <c:v>2.6</c:v>
                </c:pt>
                <c:pt idx="2">
                  <c:v>9.4</c:v>
                </c:pt>
                <c:pt idx="3">
                  <c:v>8.7</c:v>
                </c:pt>
                <c:pt idx="4">
                  <c:v>9.1</c:v>
                </c:pt>
                <c:pt idx="5">
                  <c:v>13.8</c:v>
                </c:pt>
                <c:pt idx="6">
                  <c:v>7.6</c:v>
                </c:pt>
                <c:pt idx="7">
                  <c:v>13.5</c:v>
                </c:pt>
                <c:pt idx="8">
                  <c:v>10.6</c:v>
                </c:pt>
                <c:pt idx="9">
                  <c:v>17.6</c:v>
                </c:pt>
                <c:pt idx="10">
                  <c:v>9.9</c:v>
                </c:pt>
                <c:pt idx="11">
                  <c:v>9.8</c:v>
                </c:pt>
                <c:pt idx="12">
                  <c:v>8.2</c:v>
                </c:pt>
                <c:pt idx="13">
                  <c:v>12.9</c:v>
                </c:pt>
                <c:pt idx="14">
                  <c:v>7.1</c:v>
                </c:pt>
                <c:pt idx="15">
                  <c:v>12.1</c:v>
                </c:pt>
                <c:pt idx="16">
                  <c:v>10.1</c:v>
                </c:pt>
                <c:pt idx="17">
                  <c:v>17.3</c:v>
                </c:pt>
                <c:pt idx="18">
                  <c:v>12.2</c:v>
                </c:pt>
                <c:pt idx="19">
                  <c:v>12.1</c:v>
                </c:pt>
                <c:pt idx="20">
                  <c:v>12.270588235294113</c:v>
                </c:pt>
                <c:pt idx="21">
                  <c:v>9.7</c:v>
                </c:pt>
                <c:pt idx="22">
                  <c:v>11.1</c:v>
                </c:pt>
                <c:pt idx="23">
                  <c:v>12.4</c:v>
                </c:pt>
                <c:pt idx="24">
                  <c:v>12.4</c:v>
                </c:pt>
                <c:pt idx="25">
                  <c:v>12.4</c:v>
                </c:pt>
                <c:pt idx="26">
                  <c:v>19.7</c:v>
                </c:pt>
                <c:pt idx="27">
                  <c:v>15.5</c:v>
                </c:pt>
                <c:pt idx="28">
                  <c:v>11.644444444444442</c:v>
                </c:pt>
                <c:pt idx="29">
                  <c:v>10.5</c:v>
                </c:pt>
                <c:pt idx="30">
                  <c:v>9.5</c:v>
                </c:pt>
                <c:pt idx="31">
                  <c:v>11.6</c:v>
                </c:pt>
                <c:pt idx="32">
                  <c:v>9.9</c:v>
                </c:pt>
                <c:pt idx="33">
                  <c:v>11.9</c:v>
                </c:pt>
                <c:pt idx="34">
                  <c:v>16.1</c:v>
                </c:pt>
                <c:pt idx="35">
                  <c:v>17.1</c:v>
                </c:pt>
                <c:pt idx="36">
                  <c:v>10.5</c:v>
                </c:pt>
                <c:pt idx="37">
                  <c:v>12.9</c:v>
                </c:pt>
                <c:pt idx="38">
                  <c:v>10.5</c:v>
                </c:pt>
                <c:pt idx="39">
                  <c:v>19.1</c:v>
                </c:pt>
                <c:pt idx="40">
                  <c:v>20.5</c:v>
                </c:pt>
                <c:pt idx="41">
                  <c:v>17.6</c:v>
                </c:pt>
                <c:pt idx="42">
                  <c:v>18.4</c:v>
                </c:pt>
                <c:pt idx="43">
                  <c:v>18.4</c:v>
                </c:pt>
              </c:numCache>
            </c:numRef>
          </c:val>
        </c:ser>
        <c:ser>
          <c:idx val="0"/>
          <c:order val="1"/>
          <c:tx>
            <c:v>Women Low</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numRef>
          </c:cat>
          <c:val>
            <c:numRef>
              <c:f>'Data 4.14'!$C$9:$C$52</c:f>
              <c:numCache>
                <c:ptCount val="44"/>
                <c:pt idx="0">
                  <c:v>3.3</c:v>
                </c:pt>
                <c:pt idx="1">
                  <c:v>2.6</c:v>
                </c:pt>
                <c:pt idx="2">
                  <c:v>10.2</c:v>
                </c:pt>
                <c:pt idx="3">
                  <c:v>9.5</c:v>
                </c:pt>
                <c:pt idx="4">
                  <c:v>10.5</c:v>
                </c:pt>
                <c:pt idx="5">
                  <c:v>15.7</c:v>
                </c:pt>
                <c:pt idx="6">
                  <c:v>8.5</c:v>
                </c:pt>
                <c:pt idx="7">
                  <c:v>17.3</c:v>
                </c:pt>
                <c:pt idx="8">
                  <c:v>12.4</c:v>
                </c:pt>
                <c:pt idx="9">
                  <c:v>19.8</c:v>
                </c:pt>
                <c:pt idx="10">
                  <c:v>11.3</c:v>
                </c:pt>
                <c:pt idx="11">
                  <c:v>10.7</c:v>
                </c:pt>
                <c:pt idx="12">
                  <c:v>9.6</c:v>
                </c:pt>
                <c:pt idx="13">
                  <c:v>14.6</c:v>
                </c:pt>
                <c:pt idx="14">
                  <c:v>8.4</c:v>
                </c:pt>
                <c:pt idx="15">
                  <c:v>14.1</c:v>
                </c:pt>
                <c:pt idx="16">
                  <c:v>12.8</c:v>
                </c:pt>
                <c:pt idx="17">
                  <c:v>19</c:v>
                </c:pt>
                <c:pt idx="18">
                  <c:v>14.1</c:v>
                </c:pt>
                <c:pt idx="19">
                  <c:v>13.5</c:v>
                </c:pt>
                <c:pt idx="20">
                  <c:v>14.073529411764705</c:v>
                </c:pt>
                <c:pt idx="21">
                  <c:v>11.2</c:v>
                </c:pt>
                <c:pt idx="22">
                  <c:v>13.1</c:v>
                </c:pt>
                <c:pt idx="23">
                  <c:v>14.6</c:v>
                </c:pt>
                <c:pt idx="24">
                  <c:v>14</c:v>
                </c:pt>
                <c:pt idx="25">
                  <c:v>13</c:v>
                </c:pt>
                <c:pt idx="26">
                  <c:v>22.7</c:v>
                </c:pt>
                <c:pt idx="27">
                  <c:v>18.2</c:v>
                </c:pt>
                <c:pt idx="28">
                  <c:v>13.555555555555554</c:v>
                </c:pt>
                <c:pt idx="29">
                  <c:v>12.5</c:v>
                </c:pt>
                <c:pt idx="30">
                  <c:v>13.3</c:v>
                </c:pt>
                <c:pt idx="31">
                  <c:v>13.4</c:v>
                </c:pt>
                <c:pt idx="32">
                  <c:v>11.7</c:v>
                </c:pt>
                <c:pt idx="33">
                  <c:v>13.7</c:v>
                </c:pt>
                <c:pt idx="34">
                  <c:v>17.9</c:v>
                </c:pt>
                <c:pt idx="35">
                  <c:v>18.6</c:v>
                </c:pt>
                <c:pt idx="36">
                  <c:v>12.4</c:v>
                </c:pt>
                <c:pt idx="37">
                  <c:v>15</c:v>
                </c:pt>
                <c:pt idx="38">
                  <c:v>11.6</c:v>
                </c:pt>
                <c:pt idx="39">
                  <c:v>19.7</c:v>
                </c:pt>
                <c:pt idx="40">
                  <c:v>23</c:v>
                </c:pt>
                <c:pt idx="41">
                  <c:v>22.2</c:v>
                </c:pt>
                <c:pt idx="42">
                  <c:v>21.1</c:v>
                </c:pt>
                <c:pt idx="43">
                  <c:v>19.3</c:v>
                </c:pt>
              </c:numCache>
            </c:numRef>
          </c:val>
        </c:ser>
        <c:gapWidth val="80"/>
        <c:axId val="58177327"/>
        <c:axId val="53833896"/>
      </c:barChart>
      <c:catAx>
        <c:axId val="58177327"/>
        <c:scaling>
          <c:orientation val="maxMin"/>
        </c:scaling>
        <c:axPos val="r"/>
        <c:delete val="0"/>
        <c:numFmt formatCode="General" sourceLinked="1"/>
        <c:majorTickMark val="none"/>
        <c:minorTickMark val="none"/>
        <c:tickLblPos val="none"/>
        <c:spPr>
          <a:ln w="3175">
            <a:noFill/>
          </a:ln>
        </c:spPr>
        <c:crossAx val="53833896"/>
        <c:crosses val="autoZero"/>
        <c:auto val="1"/>
        <c:lblOffset val="100"/>
        <c:tickLblSkip val="1"/>
        <c:noMultiLvlLbl val="0"/>
      </c:catAx>
      <c:valAx>
        <c:axId val="53833896"/>
        <c:scaling>
          <c:orientation val="maxMin"/>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58177327"/>
        <c:crosses val="max"/>
        <c:crossBetween val="between"/>
        <c:dispUnits/>
      </c:valAx>
      <c:spPr>
        <a:noFill/>
        <a:ln w="12700">
          <a:solidFill>
            <a:srgbClr val="FFFFFF"/>
          </a:solidFill>
        </a:ln>
      </c:spPr>
    </c:plotArea>
    <c:plotVisOnly val="1"/>
    <c:dispBlanksAs val="gap"/>
    <c:showDLblsOverMax val="0"/>
  </c:chart>
  <c:spPr>
    <a:noFill/>
    <a:ln>
      <a:noFill/>
    </a:ln>
  </c:spPr>
  <c:txPr>
    <a:bodyPr vert="horz" rot="0"/>
    <a:lstStyle/>
    <a:p>
      <a:pPr>
        <a:defRPr lang="en-US" cap="none" sz="3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
          <c:w val="0.95125"/>
          <c:h val="1"/>
        </c:manualLayout>
      </c:layout>
      <c:barChart>
        <c:barDir val="bar"/>
        <c:grouping val="clustered"/>
        <c:varyColors val="0"/>
        <c:ser>
          <c:idx val="1"/>
          <c:order val="0"/>
          <c:tx>
            <c:v>Men - average</c:v>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numRef>
          </c:cat>
          <c:val>
            <c:numRef>
              <c:f>'Data 4.14'!$D$9:$D$52</c:f>
              <c:numCache>
                <c:ptCount val="44"/>
                <c:pt idx="0">
                  <c:v>1.3</c:v>
                </c:pt>
                <c:pt idx="1">
                  <c:v>2.6</c:v>
                </c:pt>
                <c:pt idx="2">
                  <c:v>4.8</c:v>
                </c:pt>
                <c:pt idx="3">
                  <c:v>5.1</c:v>
                </c:pt>
                <c:pt idx="4">
                  <c:v>6.5</c:v>
                </c:pt>
                <c:pt idx="5">
                  <c:v>6.9</c:v>
                </c:pt>
                <c:pt idx="6">
                  <c:v>5.9</c:v>
                </c:pt>
                <c:pt idx="7">
                  <c:v>8.5</c:v>
                </c:pt>
                <c:pt idx="8">
                  <c:v>7.1</c:v>
                </c:pt>
                <c:pt idx="9">
                  <c:v>8.8</c:v>
                </c:pt>
                <c:pt idx="10">
                  <c:v>7</c:v>
                </c:pt>
                <c:pt idx="11">
                  <c:v>7.2</c:v>
                </c:pt>
                <c:pt idx="12">
                  <c:v>8.2</c:v>
                </c:pt>
                <c:pt idx="13">
                  <c:v>7.3</c:v>
                </c:pt>
                <c:pt idx="14">
                  <c:v>7</c:v>
                </c:pt>
                <c:pt idx="15">
                  <c:v>7.4</c:v>
                </c:pt>
                <c:pt idx="16">
                  <c:v>8</c:v>
                </c:pt>
                <c:pt idx="17">
                  <c:v>9.3</c:v>
                </c:pt>
                <c:pt idx="18">
                  <c:v>10</c:v>
                </c:pt>
                <c:pt idx="19">
                  <c:v>8.6</c:v>
                </c:pt>
                <c:pt idx="20">
                  <c:v>9.249999999999998</c:v>
                </c:pt>
                <c:pt idx="21">
                  <c:v>7.6</c:v>
                </c:pt>
                <c:pt idx="22">
                  <c:v>9.5</c:v>
                </c:pt>
                <c:pt idx="23">
                  <c:v>10.5</c:v>
                </c:pt>
                <c:pt idx="24">
                  <c:v>9.9</c:v>
                </c:pt>
                <c:pt idx="25">
                  <c:v>9.3</c:v>
                </c:pt>
                <c:pt idx="26">
                  <c:v>14.3</c:v>
                </c:pt>
                <c:pt idx="27">
                  <c:v>16.1</c:v>
                </c:pt>
                <c:pt idx="28">
                  <c:v>9.600000000000001</c:v>
                </c:pt>
                <c:pt idx="29">
                  <c:v>9.5</c:v>
                </c:pt>
                <c:pt idx="30">
                  <c:v>7.9</c:v>
                </c:pt>
                <c:pt idx="31">
                  <c:v>10.2</c:v>
                </c:pt>
                <c:pt idx="32">
                  <c:v>8.8</c:v>
                </c:pt>
                <c:pt idx="33">
                  <c:v>11.9</c:v>
                </c:pt>
                <c:pt idx="34">
                  <c:v>12.1</c:v>
                </c:pt>
                <c:pt idx="35">
                  <c:v>12.1</c:v>
                </c:pt>
                <c:pt idx="36">
                  <c:v>10.5</c:v>
                </c:pt>
                <c:pt idx="37">
                  <c:v>12.9</c:v>
                </c:pt>
                <c:pt idx="38">
                  <c:v>10.5</c:v>
                </c:pt>
                <c:pt idx="39">
                  <c:v>15.2</c:v>
                </c:pt>
                <c:pt idx="40">
                  <c:v>13</c:v>
                </c:pt>
                <c:pt idx="41">
                  <c:v>13.8</c:v>
                </c:pt>
                <c:pt idx="42">
                  <c:v>17.6</c:v>
                </c:pt>
                <c:pt idx="43">
                  <c:v>18.4</c:v>
                </c:pt>
              </c:numCache>
            </c:numRef>
          </c:val>
        </c:ser>
        <c:ser>
          <c:idx val="0"/>
          <c:order val="1"/>
          <c:tx>
            <c:v>Women - average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4.14'!$E$9:$E$52</c:f>
              <c:numCache>
                <c:ptCount val="44"/>
                <c:pt idx="0">
                  <c:v>1.6</c:v>
                </c:pt>
                <c:pt idx="1">
                  <c:v>2.6</c:v>
                </c:pt>
                <c:pt idx="2">
                  <c:v>5.1</c:v>
                </c:pt>
                <c:pt idx="3">
                  <c:v>5.6</c:v>
                </c:pt>
                <c:pt idx="4">
                  <c:v>7.5</c:v>
                </c:pt>
                <c:pt idx="5">
                  <c:v>7.9</c:v>
                </c:pt>
                <c:pt idx="6">
                  <c:v>6.6</c:v>
                </c:pt>
                <c:pt idx="7">
                  <c:v>10.9</c:v>
                </c:pt>
                <c:pt idx="8">
                  <c:v>8.3</c:v>
                </c:pt>
                <c:pt idx="9">
                  <c:v>9.9</c:v>
                </c:pt>
                <c:pt idx="10">
                  <c:v>7.9</c:v>
                </c:pt>
                <c:pt idx="11">
                  <c:v>7.3</c:v>
                </c:pt>
                <c:pt idx="12">
                  <c:v>9.6</c:v>
                </c:pt>
                <c:pt idx="13">
                  <c:v>8.3</c:v>
                </c:pt>
                <c:pt idx="14">
                  <c:v>8.3</c:v>
                </c:pt>
                <c:pt idx="15">
                  <c:v>8.6</c:v>
                </c:pt>
                <c:pt idx="16">
                  <c:v>10</c:v>
                </c:pt>
                <c:pt idx="17">
                  <c:v>9.7</c:v>
                </c:pt>
                <c:pt idx="18">
                  <c:v>11.6</c:v>
                </c:pt>
                <c:pt idx="19">
                  <c:v>9.7</c:v>
                </c:pt>
                <c:pt idx="20">
                  <c:v>10.58823529411765</c:v>
                </c:pt>
                <c:pt idx="21">
                  <c:v>8.8</c:v>
                </c:pt>
                <c:pt idx="22">
                  <c:v>11.2</c:v>
                </c:pt>
                <c:pt idx="23">
                  <c:v>12.1</c:v>
                </c:pt>
                <c:pt idx="24">
                  <c:v>11.1</c:v>
                </c:pt>
                <c:pt idx="25">
                  <c:v>9.6</c:v>
                </c:pt>
                <c:pt idx="26">
                  <c:v>16.5</c:v>
                </c:pt>
                <c:pt idx="27">
                  <c:v>18.9</c:v>
                </c:pt>
                <c:pt idx="28">
                  <c:v>11.170370370370373</c:v>
                </c:pt>
                <c:pt idx="29">
                  <c:v>11.4</c:v>
                </c:pt>
                <c:pt idx="30">
                  <c:v>10.8</c:v>
                </c:pt>
                <c:pt idx="31">
                  <c:v>11.8</c:v>
                </c:pt>
                <c:pt idx="32">
                  <c:v>10.4</c:v>
                </c:pt>
                <c:pt idx="33">
                  <c:v>13.7</c:v>
                </c:pt>
                <c:pt idx="34">
                  <c:v>13.5</c:v>
                </c:pt>
                <c:pt idx="35">
                  <c:v>12.9</c:v>
                </c:pt>
                <c:pt idx="36">
                  <c:v>12.4</c:v>
                </c:pt>
                <c:pt idx="37">
                  <c:v>15</c:v>
                </c:pt>
                <c:pt idx="38">
                  <c:v>11.6</c:v>
                </c:pt>
                <c:pt idx="39">
                  <c:v>15.3</c:v>
                </c:pt>
                <c:pt idx="40">
                  <c:v>14.5</c:v>
                </c:pt>
                <c:pt idx="41">
                  <c:v>17.1</c:v>
                </c:pt>
                <c:pt idx="42">
                  <c:v>20.3</c:v>
                </c:pt>
                <c:pt idx="43">
                  <c:v>19.3</c:v>
                </c:pt>
              </c:numCache>
            </c:numRef>
          </c:val>
        </c:ser>
        <c:gapWidth val="80"/>
        <c:axId val="14743017"/>
        <c:axId val="65578290"/>
      </c:barChart>
      <c:catAx>
        <c:axId val="14743017"/>
        <c:scaling>
          <c:orientation val="maxMin"/>
        </c:scaling>
        <c:axPos val="l"/>
        <c:delete val="0"/>
        <c:numFmt formatCode="General" sourceLinked="1"/>
        <c:majorTickMark val="none"/>
        <c:minorTickMark val="none"/>
        <c:tickLblPos val="none"/>
        <c:spPr>
          <a:ln w="3175">
            <a:noFill/>
          </a:ln>
        </c:spPr>
        <c:crossAx val="65578290"/>
        <c:crosses val="autoZero"/>
        <c:auto val="1"/>
        <c:lblOffset val="100"/>
        <c:tickLblSkip val="1"/>
        <c:noMultiLvlLbl val="0"/>
      </c:catAx>
      <c:valAx>
        <c:axId val="65578290"/>
        <c:scaling>
          <c:orientation val="minMax"/>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14743017"/>
        <c:crosses val="max"/>
        <c:crossBetween val="between"/>
        <c:dispUnits/>
      </c:valAx>
      <c:spPr>
        <a:noFill/>
        <a:ln w="12700">
          <a:solidFill>
            <a:srgbClr val="FFFFFF"/>
          </a:solidFill>
        </a:ln>
      </c:spPr>
    </c:plotArea>
    <c:plotVisOnly val="1"/>
    <c:dispBlanksAs val="gap"/>
    <c:showDLblsOverMax val="0"/>
  </c:chart>
  <c:spPr>
    <a:noFill/>
    <a:ln>
      <a:noFill/>
    </a:ln>
  </c:spPr>
  <c:txPr>
    <a:bodyPr vert="horz" rot="0"/>
    <a:lstStyle/>
    <a:p>
      <a:pPr>
        <a:defRPr lang="en-US" cap="none" sz="3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0275"/>
          <c:w val="0.974"/>
          <c:h val="0.979"/>
        </c:manualLayout>
      </c:layout>
      <c:barChart>
        <c:barDir val="bar"/>
        <c:grouping val="clustered"/>
        <c:varyColors val="0"/>
        <c:ser>
          <c:idx val="1"/>
          <c:order val="0"/>
          <c:tx>
            <c:v>Men Low</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ptCount val="44"/>
              </c:numCache>
            </c:numRef>
          </c:cat>
          <c:val>
            <c:numRef>
              <c:f>'Data 4.14'!$B$9:$B$52</c:f>
              <c:numCache>
                <c:ptCount val="44"/>
                <c:pt idx="0">
                  <c:v>2.6</c:v>
                </c:pt>
                <c:pt idx="1">
                  <c:v>2.6</c:v>
                </c:pt>
                <c:pt idx="2">
                  <c:v>9.4</c:v>
                </c:pt>
                <c:pt idx="3">
                  <c:v>8.7</c:v>
                </c:pt>
                <c:pt idx="4">
                  <c:v>9.1</c:v>
                </c:pt>
                <c:pt idx="5">
                  <c:v>13.8</c:v>
                </c:pt>
                <c:pt idx="6">
                  <c:v>7.6</c:v>
                </c:pt>
                <c:pt idx="7">
                  <c:v>13.5</c:v>
                </c:pt>
                <c:pt idx="8">
                  <c:v>10.6</c:v>
                </c:pt>
                <c:pt idx="9">
                  <c:v>17.6</c:v>
                </c:pt>
                <c:pt idx="10">
                  <c:v>9.9</c:v>
                </c:pt>
                <c:pt idx="11">
                  <c:v>9.8</c:v>
                </c:pt>
                <c:pt idx="12">
                  <c:v>8.2</c:v>
                </c:pt>
                <c:pt idx="13">
                  <c:v>12.9</c:v>
                </c:pt>
                <c:pt idx="14">
                  <c:v>7.1</c:v>
                </c:pt>
                <c:pt idx="15">
                  <c:v>12.1</c:v>
                </c:pt>
                <c:pt idx="16">
                  <c:v>10.1</c:v>
                </c:pt>
                <c:pt idx="17">
                  <c:v>17.3</c:v>
                </c:pt>
                <c:pt idx="18">
                  <c:v>12.2</c:v>
                </c:pt>
                <c:pt idx="19">
                  <c:v>12.1</c:v>
                </c:pt>
                <c:pt idx="20">
                  <c:v>12.270588235294113</c:v>
                </c:pt>
                <c:pt idx="21">
                  <c:v>9.7</c:v>
                </c:pt>
                <c:pt idx="22">
                  <c:v>11.1</c:v>
                </c:pt>
                <c:pt idx="23">
                  <c:v>12.4</c:v>
                </c:pt>
                <c:pt idx="24">
                  <c:v>12.4</c:v>
                </c:pt>
                <c:pt idx="25">
                  <c:v>12.4</c:v>
                </c:pt>
                <c:pt idx="26">
                  <c:v>19.7</c:v>
                </c:pt>
                <c:pt idx="27">
                  <c:v>15.5</c:v>
                </c:pt>
                <c:pt idx="28">
                  <c:v>11.644444444444442</c:v>
                </c:pt>
                <c:pt idx="29">
                  <c:v>10.5</c:v>
                </c:pt>
                <c:pt idx="30">
                  <c:v>9.5</c:v>
                </c:pt>
                <c:pt idx="31">
                  <c:v>11.6</c:v>
                </c:pt>
                <c:pt idx="32">
                  <c:v>9.9</c:v>
                </c:pt>
                <c:pt idx="33">
                  <c:v>11.9</c:v>
                </c:pt>
                <c:pt idx="34">
                  <c:v>16.1</c:v>
                </c:pt>
                <c:pt idx="35">
                  <c:v>17.1</c:v>
                </c:pt>
                <c:pt idx="36">
                  <c:v>10.5</c:v>
                </c:pt>
                <c:pt idx="37">
                  <c:v>12.9</c:v>
                </c:pt>
                <c:pt idx="38">
                  <c:v>10.5</c:v>
                </c:pt>
                <c:pt idx="39">
                  <c:v>19.1</c:v>
                </c:pt>
                <c:pt idx="40">
                  <c:v>20.5</c:v>
                </c:pt>
                <c:pt idx="41">
                  <c:v>17.6</c:v>
                </c:pt>
                <c:pt idx="42">
                  <c:v>18.4</c:v>
                </c:pt>
                <c:pt idx="43">
                  <c:v>18.4</c:v>
                </c:pt>
              </c:numCache>
            </c:numRef>
          </c:val>
        </c:ser>
        <c:ser>
          <c:idx val="0"/>
          <c:order val="1"/>
          <c:tx>
            <c:v>Women Low</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ptCount val="44"/>
              </c:numCache>
            </c:numRef>
          </c:cat>
          <c:val>
            <c:numRef>
              <c:f>'Data 4.14'!$C$9:$C$52</c:f>
              <c:numCache>
                <c:ptCount val="44"/>
                <c:pt idx="0">
                  <c:v>3.3</c:v>
                </c:pt>
                <c:pt idx="1">
                  <c:v>2.6</c:v>
                </c:pt>
                <c:pt idx="2">
                  <c:v>10.2</c:v>
                </c:pt>
                <c:pt idx="3">
                  <c:v>9.5</c:v>
                </c:pt>
                <c:pt idx="4">
                  <c:v>10.5</c:v>
                </c:pt>
                <c:pt idx="5">
                  <c:v>15.7</c:v>
                </c:pt>
                <c:pt idx="6">
                  <c:v>8.5</c:v>
                </c:pt>
                <c:pt idx="7">
                  <c:v>17.3</c:v>
                </c:pt>
                <c:pt idx="8">
                  <c:v>12.4</c:v>
                </c:pt>
                <c:pt idx="9">
                  <c:v>19.8</c:v>
                </c:pt>
                <c:pt idx="10">
                  <c:v>11.3</c:v>
                </c:pt>
                <c:pt idx="11">
                  <c:v>10.7</c:v>
                </c:pt>
                <c:pt idx="12">
                  <c:v>9.6</c:v>
                </c:pt>
                <c:pt idx="13">
                  <c:v>14.6</c:v>
                </c:pt>
                <c:pt idx="14">
                  <c:v>8.4</c:v>
                </c:pt>
                <c:pt idx="15">
                  <c:v>14.1</c:v>
                </c:pt>
                <c:pt idx="16">
                  <c:v>12.8</c:v>
                </c:pt>
                <c:pt idx="17">
                  <c:v>19</c:v>
                </c:pt>
                <c:pt idx="18">
                  <c:v>14.1</c:v>
                </c:pt>
                <c:pt idx="19">
                  <c:v>13.5</c:v>
                </c:pt>
                <c:pt idx="20">
                  <c:v>14.073529411764705</c:v>
                </c:pt>
                <c:pt idx="21">
                  <c:v>11.2</c:v>
                </c:pt>
                <c:pt idx="22">
                  <c:v>13.1</c:v>
                </c:pt>
                <c:pt idx="23">
                  <c:v>14.6</c:v>
                </c:pt>
                <c:pt idx="24">
                  <c:v>14</c:v>
                </c:pt>
                <c:pt idx="25">
                  <c:v>13</c:v>
                </c:pt>
                <c:pt idx="26">
                  <c:v>22.7</c:v>
                </c:pt>
                <c:pt idx="27">
                  <c:v>18.2</c:v>
                </c:pt>
                <c:pt idx="28">
                  <c:v>13.555555555555554</c:v>
                </c:pt>
                <c:pt idx="29">
                  <c:v>12.5</c:v>
                </c:pt>
                <c:pt idx="30">
                  <c:v>13.3</c:v>
                </c:pt>
                <c:pt idx="31">
                  <c:v>13.4</c:v>
                </c:pt>
                <c:pt idx="32">
                  <c:v>11.7</c:v>
                </c:pt>
                <c:pt idx="33">
                  <c:v>13.7</c:v>
                </c:pt>
                <c:pt idx="34">
                  <c:v>17.9</c:v>
                </c:pt>
                <c:pt idx="35">
                  <c:v>18.6</c:v>
                </c:pt>
                <c:pt idx="36">
                  <c:v>12.4</c:v>
                </c:pt>
                <c:pt idx="37">
                  <c:v>15</c:v>
                </c:pt>
                <c:pt idx="38">
                  <c:v>11.6</c:v>
                </c:pt>
                <c:pt idx="39">
                  <c:v>19.7</c:v>
                </c:pt>
                <c:pt idx="40">
                  <c:v>23</c:v>
                </c:pt>
                <c:pt idx="41">
                  <c:v>22.2</c:v>
                </c:pt>
                <c:pt idx="42">
                  <c:v>21.1</c:v>
                </c:pt>
                <c:pt idx="43">
                  <c:v>19.3</c:v>
                </c:pt>
              </c:numCache>
            </c:numRef>
          </c:val>
        </c:ser>
        <c:gapWidth val="80"/>
        <c:axId val="53333699"/>
        <c:axId val="10241244"/>
      </c:barChart>
      <c:catAx>
        <c:axId val="53333699"/>
        <c:scaling>
          <c:orientation val="maxMin"/>
        </c:scaling>
        <c:axPos val="r"/>
        <c:delete val="0"/>
        <c:numFmt formatCode="General" sourceLinked="1"/>
        <c:majorTickMark val="none"/>
        <c:minorTickMark val="none"/>
        <c:tickLblPos val="none"/>
        <c:spPr>
          <a:ln w="3175">
            <a:noFill/>
          </a:ln>
        </c:spPr>
        <c:crossAx val="10241244"/>
        <c:crosses val="autoZero"/>
        <c:auto val="1"/>
        <c:lblOffset val="100"/>
        <c:tickLblSkip val="1"/>
        <c:noMultiLvlLbl val="0"/>
      </c:catAx>
      <c:valAx>
        <c:axId val="10241244"/>
        <c:scaling>
          <c:orientation val="maxMin"/>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53333699"/>
        <c:crosses val="max"/>
        <c:crossBetween val="between"/>
        <c:dispUnits/>
      </c:valAx>
      <c:spPr>
        <a:noFill/>
        <a:ln w="12700">
          <a:solidFill>
            <a:srgbClr val="FFFFFF"/>
          </a:solidFill>
        </a:ln>
      </c:spPr>
    </c:plotArea>
    <c:plotVisOnly val="1"/>
    <c:dispBlanksAs val="gap"/>
    <c:showDLblsOverMax val="0"/>
  </c:chart>
  <c:spPr>
    <a:no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025"/>
          <c:w val="0.948"/>
          <c:h val="0.97925"/>
        </c:manualLayout>
      </c:layout>
      <c:barChart>
        <c:barDir val="bar"/>
        <c:grouping val="clustered"/>
        <c:varyColors val="0"/>
        <c:ser>
          <c:idx val="1"/>
          <c:order val="0"/>
          <c:tx>
            <c:v>Men - average</c:v>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ptCount val="44"/>
              </c:numCache>
            </c:numRef>
          </c:cat>
          <c:val>
            <c:numRef>
              <c:f>'Data 4.14'!$D$9:$D$52</c:f>
              <c:numCache>
                <c:ptCount val="44"/>
                <c:pt idx="0">
                  <c:v>1.3</c:v>
                </c:pt>
                <c:pt idx="1">
                  <c:v>2.6</c:v>
                </c:pt>
                <c:pt idx="2">
                  <c:v>4.8</c:v>
                </c:pt>
                <c:pt idx="3">
                  <c:v>5.1</c:v>
                </c:pt>
                <c:pt idx="4">
                  <c:v>6.5</c:v>
                </c:pt>
                <c:pt idx="5">
                  <c:v>6.9</c:v>
                </c:pt>
                <c:pt idx="6">
                  <c:v>5.9</c:v>
                </c:pt>
                <c:pt idx="7">
                  <c:v>8.5</c:v>
                </c:pt>
                <c:pt idx="8">
                  <c:v>7.1</c:v>
                </c:pt>
                <c:pt idx="9">
                  <c:v>8.8</c:v>
                </c:pt>
                <c:pt idx="10">
                  <c:v>7</c:v>
                </c:pt>
                <c:pt idx="11">
                  <c:v>7.2</c:v>
                </c:pt>
                <c:pt idx="12">
                  <c:v>8.2</c:v>
                </c:pt>
                <c:pt idx="13">
                  <c:v>7.3</c:v>
                </c:pt>
                <c:pt idx="14">
                  <c:v>7</c:v>
                </c:pt>
                <c:pt idx="15">
                  <c:v>7.4</c:v>
                </c:pt>
                <c:pt idx="16">
                  <c:v>8</c:v>
                </c:pt>
                <c:pt idx="17">
                  <c:v>9.3</c:v>
                </c:pt>
                <c:pt idx="18">
                  <c:v>10</c:v>
                </c:pt>
                <c:pt idx="19">
                  <c:v>8.6</c:v>
                </c:pt>
                <c:pt idx="20">
                  <c:v>9.249999999999998</c:v>
                </c:pt>
                <c:pt idx="21">
                  <c:v>7.6</c:v>
                </c:pt>
                <c:pt idx="22">
                  <c:v>9.5</c:v>
                </c:pt>
                <c:pt idx="23">
                  <c:v>10.5</c:v>
                </c:pt>
                <c:pt idx="24">
                  <c:v>9.9</c:v>
                </c:pt>
                <c:pt idx="25">
                  <c:v>9.3</c:v>
                </c:pt>
                <c:pt idx="26">
                  <c:v>14.3</c:v>
                </c:pt>
                <c:pt idx="27">
                  <c:v>16.1</c:v>
                </c:pt>
                <c:pt idx="28">
                  <c:v>9.600000000000001</c:v>
                </c:pt>
                <c:pt idx="29">
                  <c:v>9.5</c:v>
                </c:pt>
                <c:pt idx="30">
                  <c:v>7.9</c:v>
                </c:pt>
                <c:pt idx="31">
                  <c:v>10.2</c:v>
                </c:pt>
                <c:pt idx="32">
                  <c:v>8.8</c:v>
                </c:pt>
                <c:pt idx="33">
                  <c:v>11.9</c:v>
                </c:pt>
                <c:pt idx="34">
                  <c:v>12.1</c:v>
                </c:pt>
                <c:pt idx="35">
                  <c:v>12.1</c:v>
                </c:pt>
                <c:pt idx="36">
                  <c:v>10.5</c:v>
                </c:pt>
                <c:pt idx="37">
                  <c:v>12.9</c:v>
                </c:pt>
                <c:pt idx="38">
                  <c:v>10.5</c:v>
                </c:pt>
                <c:pt idx="39">
                  <c:v>15.2</c:v>
                </c:pt>
                <c:pt idx="40">
                  <c:v>13</c:v>
                </c:pt>
                <c:pt idx="41">
                  <c:v>13.8</c:v>
                </c:pt>
                <c:pt idx="42">
                  <c:v>17.6</c:v>
                </c:pt>
                <c:pt idx="43">
                  <c:v>18.4</c:v>
                </c:pt>
              </c:numCache>
            </c:numRef>
          </c:val>
        </c:ser>
        <c:ser>
          <c:idx val="0"/>
          <c:order val="1"/>
          <c:tx>
            <c:v>Women - average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4.14'!$E$9:$E$52</c:f>
              <c:numCache>
                <c:ptCount val="44"/>
                <c:pt idx="0">
                  <c:v>1.6</c:v>
                </c:pt>
                <c:pt idx="1">
                  <c:v>2.6</c:v>
                </c:pt>
                <c:pt idx="2">
                  <c:v>5.1</c:v>
                </c:pt>
                <c:pt idx="3">
                  <c:v>5.6</c:v>
                </c:pt>
                <c:pt idx="4">
                  <c:v>7.5</c:v>
                </c:pt>
                <c:pt idx="5">
                  <c:v>7.9</c:v>
                </c:pt>
                <c:pt idx="6">
                  <c:v>6.6</c:v>
                </c:pt>
                <c:pt idx="7">
                  <c:v>10.9</c:v>
                </c:pt>
                <c:pt idx="8">
                  <c:v>8.3</c:v>
                </c:pt>
                <c:pt idx="9">
                  <c:v>9.9</c:v>
                </c:pt>
                <c:pt idx="10">
                  <c:v>7.9</c:v>
                </c:pt>
                <c:pt idx="11">
                  <c:v>7.3</c:v>
                </c:pt>
                <c:pt idx="12">
                  <c:v>9.6</c:v>
                </c:pt>
                <c:pt idx="13">
                  <c:v>8.3</c:v>
                </c:pt>
                <c:pt idx="14">
                  <c:v>8.3</c:v>
                </c:pt>
                <c:pt idx="15">
                  <c:v>8.6</c:v>
                </c:pt>
                <c:pt idx="16">
                  <c:v>10</c:v>
                </c:pt>
                <c:pt idx="17">
                  <c:v>9.7</c:v>
                </c:pt>
                <c:pt idx="18">
                  <c:v>11.6</c:v>
                </c:pt>
                <c:pt idx="19">
                  <c:v>9.7</c:v>
                </c:pt>
                <c:pt idx="20">
                  <c:v>10.58823529411765</c:v>
                </c:pt>
                <c:pt idx="21">
                  <c:v>8.8</c:v>
                </c:pt>
                <c:pt idx="22">
                  <c:v>11.2</c:v>
                </c:pt>
                <c:pt idx="23">
                  <c:v>12.1</c:v>
                </c:pt>
                <c:pt idx="24">
                  <c:v>11.1</c:v>
                </c:pt>
                <c:pt idx="25">
                  <c:v>9.6</c:v>
                </c:pt>
                <c:pt idx="26">
                  <c:v>16.5</c:v>
                </c:pt>
                <c:pt idx="27">
                  <c:v>18.9</c:v>
                </c:pt>
                <c:pt idx="28">
                  <c:v>11.170370370370373</c:v>
                </c:pt>
                <c:pt idx="29">
                  <c:v>11.4</c:v>
                </c:pt>
                <c:pt idx="30">
                  <c:v>10.8</c:v>
                </c:pt>
                <c:pt idx="31">
                  <c:v>11.8</c:v>
                </c:pt>
                <c:pt idx="32">
                  <c:v>10.4</c:v>
                </c:pt>
                <c:pt idx="33">
                  <c:v>13.7</c:v>
                </c:pt>
                <c:pt idx="34">
                  <c:v>13.5</c:v>
                </c:pt>
                <c:pt idx="35">
                  <c:v>12.9</c:v>
                </c:pt>
                <c:pt idx="36">
                  <c:v>12.4</c:v>
                </c:pt>
                <c:pt idx="37">
                  <c:v>15</c:v>
                </c:pt>
                <c:pt idx="38">
                  <c:v>11.6</c:v>
                </c:pt>
                <c:pt idx="39">
                  <c:v>15.3</c:v>
                </c:pt>
                <c:pt idx="40">
                  <c:v>14.5</c:v>
                </c:pt>
                <c:pt idx="41">
                  <c:v>17.1</c:v>
                </c:pt>
                <c:pt idx="42">
                  <c:v>20.3</c:v>
                </c:pt>
                <c:pt idx="43">
                  <c:v>19.3</c:v>
                </c:pt>
              </c:numCache>
            </c:numRef>
          </c:val>
        </c:ser>
        <c:gapWidth val="80"/>
        <c:axId val="25062333"/>
        <c:axId val="24234406"/>
      </c:barChart>
      <c:catAx>
        <c:axId val="25062333"/>
        <c:scaling>
          <c:orientation val="maxMin"/>
        </c:scaling>
        <c:axPos val="l"/>
        <c:delete val="0"/>
        <c:numFmt formatCode="General" sourceLinked="1"/>
        <c:majorTickMark val="none"/>
        <c:minorTickMark val="none"/>
        <c:tickLblPos val="none"/>
        <c:spPr>
          <a:ln w="3175">
            <a:noFill/>
          </a:ln>
        </c:spPr>
        <c:crossAx val="24234406"/>
        <c:crosses val="autoZero"/>
        <c:auto val="1"/>
        <c:lblOffset val="100"/>
        <c:tickLblSkip val="1"/>
        <c:noMultiLvlLbl val="0"/>
      </c:catAx>
      <c:valAx>
        <c:axId val="24234406"/>
        <c:scaling>
          <c:orientation val="minMax"/>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25062333"/>
        <c:crosses val="max"/>
        <c:crossBetween val="between"/>
        <c:dispUnits/>
      </c:valAx>
      <c:spPr>
        <a:noFill/>
        <a:ln w="12700">
          <a:solidFill>
            <a:srgbClr val="FFFFFF"/>
          </a:solidFill>
        </a:ln>
      </c:spPr>
    </c:plotArea>
    <c:plotVisOnly val="1"/>
    <c:dispBlanksAs val="gap"/>
    <c:showDLblsOverMax val="0"/>
  </c:chart>
  <c:spPr>
    <a:noFill/>
    <a:ln w="3175">
      <a:noFill/>
    </a:ln>
  </c:spPr>
  <c:txPr>
    <a:bodyPr vert="horz" rot="0"/>
    <a:lstStyle/>
    <a:p>
      <a:pPr>
        <a:defRPr lang="en-US" cap="none" sz="3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xdr:row>
      <xdr:rowOff>85725</xdr:rowOff>
    </xdr:from>
    <xdr:to>
      <xdr:col>14</xdr:col>
      <xdr:colOff>276225</xdr:colOff>
      <xdr:row>54</xdr:row>
      <xdr:rowOff>152400</xdr:rowOff>
    </xdr:to>
    <xdr:graphicFrame>
      <xdr:nvGraphicFramePr>
        <xdr:cNvPr id="1" name="Chart 1"/>
        <xdr:cNvGraphicFramePr/>
      </xdr:nvGraphicFramePr>
      <xdr:xfrm>
        <a:off x="447675" y="1219200"/>
        <a:ext cx="3781425" cy="7610475"/>
      </xdr:xfrm>
      <a:graphic>
        <a:graphicData uri="http://schemas.openxmlformats.org/drawingml/2006/chart">
          <c:chart xmlns:c="http://schemas.openxmlformats.org/drawingml/2006/chart" r:id="rId1"/>
        </a:graphicData>
      </a:graphic>
    </xdr:graphicFrame>
    <xdr:clientData/>
  </xdr:twoCellAnchor>
  <xdr:twoCellAnchor>
    <xdr:from>
      <xdr:col>17</xdr:col>
      <xdr:colOff>238125</xdr:colOff>
      <xdr:row>7</xdr:row>
      <xdr:rowOff>85725</xdr:rowOff>
    </xdr:from>
    <xdr:to>
      <xdr:col>29</xdr:col>
      <xdr:colOff>171450</xdr:colOff>
      <xdr:row>55</xdr:row>
      <xdr:rowOff>9525</xdr:rowOff>
    </xdr:to>
    <xdr:graphicFrame>
      <xdr:nvGraphicFramePr>
        <xdr:cNvPr id="2" name="Chart 2"/>
        <xdr:cNvGraphicFramePr/>
      </xdr:nvGraphicFramePr>
      <xdr:xfrm>
        <a:off x="5076825" y="1219200"/>
        <a:ext cx="3276600" cy="762952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55</xdr:row>
      <xdr:rowOff>9525</xdr:rowOff>
    </xdr:from>
    <xdr:to>
      <xdr:col>13</xdr:col>
      <xdr:colOff>95250</xdr:colOff>
      <xdr:row>55</xdr:row>
      <xdr:rowOff>95250</xdr:rowOff>
    </xdr:to>
    <xdr:sp>
      <xdr:nvSpPr>
        <xdr:cNvPr id="3" name="Rectangle 3"/>
        <xdr:cNvSpPr>
          <a:spLocks/>
        </xdr:cNvSpPr>
      </xdr:nvSpPr>
      <xdr:spPr>
        <a:xfrm>
          <a:off x="3638550" y="8848725"/>
          <a:ext cx="114300" cy="85725"/>
        </a:xfrm>
        <a:prstGeom prst="rect">
          <a:avLst/>
        </a:prstGeom>
        <a:solidFill>
          <a:srgbClr val="FF8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9</xdr:col>
      <xdr:colOff>200025</xdr:colOff>
      <xdr:row>55</xdr:row>
      <xdr:rowOff>0</xdr:rowOff>
    </xdr:from>
    <xdr:to>
      <xdr:col>10</xdr:col>
      <xdr:colOff>19050</xdr:colOff>
      <xdr:row>55</xdr:row>
      <xdr:rowOff>76200</xdr:rowOff>
    </xdr:to>
    <xdr:sp>
      <xdr:nvSpPr>
        <xdr:cNvPr id="4" name="Rectangle 4"/>
        <xdr:cNvSpPr>
          <a:spLocks/>
        </xdr:cNvSpPr>
      </xdr:nvSpPr>
      <xdr:spPr>
        <a:xfrm>
          <a:off x="2676525" y="8839200"/>
          <a:ext cx="114300" cy="76200"/>
        </a:xfrm>
        <a:prstGeom prst="rect">
          <a:avLst/>
        </a:prstGeom>
        <a:solidFill>
          <a:srgbClr val="000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16</xdr:col>
      <xdr:colOff>257175</xdr:colOff>
      <xdr:row>55</xdr:row>
      <xdr:rowOff>9525</xdr:rowOff>
    </xdr:from>
    <xdr:to>
      <xdr:col>17</xdr:col>
      <xdr:colOff>76200</xdr:colOff>
      <xdr:row>55</xdr:row>
      <xdr:rowOff>85725</xdr:rowOff>
    </xdr:to>
    <xdr:sp>
      <xdr:nvSpPr>
        <xdr:cNvPr id="5" name="Rectangle 5"/>
        <xdr:cNvSpPr>
          <a:spLocks/>
        </xdr:cNvSpPr>
      </xdr:nvSpPr>
      <xdr:spPr>
        <a:xfrm>
          <a:off x="4800600" y="8848725"/>
          <a:ext cx="114300" cy="762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19</xdr:col>
      <xdr:colOff>285750</xdr:colOff>
      <xdr:row>55</xdr:row>
      <xdr:rowOff>0</xdr:rowOff>
    </xdr:from>
    <xdr:to>
      <xdr:col>20</xdr:col>
      <xdr:colOff>114300</xdr:colOff>
      <xdr:row>55</xdr:row>
      <xdr:rowOff>85725</xdr:rowOff>
    </xdr:to>
    <xdr:sp>
      <xdr:nvSpPr>
        <xdr:cNvPr id="6" name="Rectangle 5"/>
        <xdr:cNvSpPr>
          <a:spLocks/>
        </xdr:cNvSpPr>
      </xdr:nvSpPr>
      <xdr:spPr>
        <a:xfrm>
          <a:off x="5715000" y="8839200"/>
          <a:ext cx="123825" cy="85725"/>
        </a:xfrm>
        <a:prstGeom prst="rect">
          <a:avLst/>
        </a:prstGeom>
        <a:solidFill>
          <a:srgbClr val="4F81BD"/>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36</xdr:row>
      <xdr:rowOff>57150</xdr:rowOff>
    </xdr:from>
    <xdr:to>
      <xdr:col>31</xdr:col>
      <xdr:colOff>295275</xdr:colOff>
      <xdr:row>36</xdr:row>
      <xdr:rowOff>133350</xdr:rowOff>
    </xdr:to>
    <xdr:sp>
      <xdr:nvSpPr>
        <xdr:cNvPr id="1" name="Rectangle 3"/>
        <xdr:cNvSpPr>
          <a:spLocks/>
        </xdr:cNvSpPr>
      </xdr:nvSpPr>
      <xdr:spPr>
        <a:xfrm>
          <a:off x="23174325" y="5895975"/>
          <a:ext cx="142875" cy="76200"/>
        </a:xfrm>
        <a:prstGeom prst="rect">
          <a:avLst/>
        </a:prstGeom>
        <a:solidFill>
          <a:srgbClr val="FF8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32</xdr:col>
      <xdr:colOff>180975</xdr:colOff>
      <xdr:row>36</xdr:row>
      <xdr:rowOff>57150</xdr:rowOff>
    </xdr:from>
    <xdr:to>
      <xdr:col>32</xdr:col>
      <xdr:colOff>304800</xdr:colOff>
      <xdr:row>36</xdr:row>
      <xdr:rowOff>133350</xdr:rowOff>
    </xdr:to>
    <xdr:sp>
      <xdr:nvSpPr>
        <xdr:cNvPr id="2" name="Rectangle 4"/>
        <xdr:cNvSpPr>
          <a:spLocks/>
        </xdr:cNvSpPr>
      </xdr:nvSpPr>
      <xdr:spPr>
        <a:xfrm>
          <a:off x="23736300" y="5895975"/>
          <a:ext cx="123825" cy="76200"/>
        </a:xfrm>
        <a:prstGeom prst="rect">
          <a:avLst/>
        </a:prstGeom>
        <a:solidFill>
          <a:srgbClr val="000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xdr:row>
      <xdr:rowOff>85725</xdr:rowOff>
    </xdr:from>
    <xdr:to>
      <xdr:col>14</xdr:col>
      <xdr:colOff>276225</xdr:colOff>
      <xdr:row>54</xdr:row>
      <xdr:rowOff>133350</xdr:rowOff>
    </xdr:to>
    <xdr:graphicFrame>
      <xdr:nvGraphicFramePr>
        <xdr:cNvPr id="1" name="Chart 1"/>
        <xdr:cNvGraphicFramePr/>
      </xdr:nvGraphicFramePr>
      <xdr:xfrm>
        <a:off x="447675" y="1219200"/>
        <a:ext cx="3781425" cy="7658100"/>
      </xdr:xfrm>
      <a:graphic>
        <a:graphicData uri="http://schemas.openxmlformats.org/drawingml/2006/chart">
          <c:chart xmlns:c="http://schemas.openxmlformats.org/drawingml/2006/chart" r:id="rId1"/>
        </a:graphicData>
      </a:graphic>
    </xdr:graphicFrame>
    <xdr:clientData/>
  </xdr:twoCellAnchor>
  <xdr:twoCellAnchor>
    <xdr:from>
      <xdr:col>17</xdr:col>
      <xdr:colOff>238125</xdr:colOff>
      <xdr:row>7</xdr:row>
      <xdr:rowOff>85725</xdr:rowOff>
    </xdr:from>
    <xdr:to>
      <xdr:col>29</xdr:col>
      <xdr:colOff>171450</xdr:colOff>
      <xdr:row>55</xdr:row>
      <xdr:rowOff>9525</xdr:rowOff>
    </xdr:to>
    <xdr:graphicFrame>
      <xdr:nvGraphicFramePr>
        <xdr:cNvPr id="2" name="Chart 2"/>
        <xdr:cNvGraphicFramePr/>
      </xdr:nvGraphicFramePr>
      <xdr:xfrm>
        <a:off x="5124450" y="1219200"/>
        <a:ext cx="3276600" cy="7667625"/>
      </xdr:xfrm>
      <a:graphic>
        <a:graphicData uri="http://schemas.openxmlformats.org/drawingml/2006/chart">
          <c:chart xmlns:c="http://schemas.openxmlformats.org/drawingml/2006/chart" r:id="rId2"/>
        </a:graphicData>
      </a:graphic>
    </xdr:graphicFrame>
    <xdr:clientData/>
  </xdr:twoCellAnchor>
  <xdr:twoCellAnchor>
    <xdr:from>
      <xdr:col>14</xdr:col>
      <xdr:colOff>228600</xdr:colOff>
      <xdr:row>55</xdr:row>
      <xdr:rowOff>9525</xdr:rowOff>
    </xdr:from>
    <xdr:to>
      <xdr:col>15</xdr:col>
      <xdr:colOff>47625</xdr:colOff>
      <xdr:row>55</xdr:row>
      <xdr:rowOff>95250</xdr:rowOff>
    </xdr:to>
    <xdr:sp>
      <xdr:nvSpPr>
        <xdr:cNvPr id="3" name="Rectangle 3"/>
        <xdr:cNvSpPr>
          <a:spLocks/>
        </xdr:cNvSpPr>
      </xdr:nvSpPr>
      <xdr:spPr>
        <a:xfrm>
          <a:off x="4181475" y="8886825"/>
          <a:ext cx="114300" cy="85725"/>
        </a:xfrm>
        <a:prstGeom prst="rect">
          <a:avLst/>
        </a:prstGeom>
        <a:solidFill>
          <a:srgbClr val="FF8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10</xdr:col>
      <xdr:colOff>19050</xdr:colOff>
      <xdr:row>55</xdr:row>
      <xdr:rowOff>0</xdr:rowOff>
    </xdr:from>
    <xdr:to>
      <xdr:col>10</xdr:col>
      <xdr:colOff>133350</xdr:colOff>
      <xdr:row>55</xdr:row>
      <xdr:rowOff>76200</xdr:rowOff>
    </xdr:to>
    <xdr:sp>
      <xdr:nvSpPr>
        <xdr:cNvPr id="4" name="Rectangle 4"/>
        <xdr:cNvSpPr>
          <a:spLocks/>
        </xdr:cNvSpPr>
      </xdr:nvSpPr>
      <xdr:spPr>
        <a:xfrm>
          <a:off x="2790825" y="8877300"/>
          <a:ext cx="114300" cy="76200"/>
        </a:xfrm>
        <a:prstGeom prst="rect">
          <a:avLst/>
        </a:prstGeom>
        <a:solidFill>
          <a:srgbClr val="000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19</xdr:col>
      <xdr:colOff>28575</xdr:colOff>
      <xdr:row>55</xdr:row>
      <xdr:rowOff>9525</xdr:rowOff>
    </xdr:from>
    <xdr:to>
      <xdr:col>19</xdr:col>
      <xdr:colOff>142875</xdr:colOff>
      <xdr:row>55</xdr:row>
      <xdr:rowOff>85725</xdr:rowOff>
    </xdr:to>
    <xdr:sp>
      <xdr:nvSpPr>
        <xdr:cNvPr id="5" name="Rectangle 5"/>
        <xdr:cNvSpPr>
          <a:spLocks/>
        </xdr:cNvSpPr>
      </xdr:nvSpPr>
      <xdr:spPr>
        <a:xfrm>
          <a:off x="5505450" y="8886825"/>
          <a:ext cx="114300" cy="762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23</xdr:col>
      <xdr:colOff>152400</xdr:colOff>
      <xdr:row>55</xdr:row>
      <xdr:rowOff>0</xdr:rowOff>
    </xdr:from>
    <xdr:to>
      <xdr:col>23</xdr:col>
      <xdr:colOff>276225</xdr:colOff>
      <xdr:row>55</xdr:row>
      <xdr:rowOff>85725</xdr:rowOff>
    </xdr:to>
    <xdr:sp>
      <xdr:nvSpPr>
        <xdr:cNvPr id="6" name="Rectangle 5"/>
        <xdr:cNvSpPr>
          <a:spLocks/>
        </xdr:cNvSpPr>
      </xdr:nvSpPr>
      <xdr:spPr>
        <a:xfrm>
          <a:off x="6810375" y="8877300"/>
          <a:ext cx="123825" cy="85725"/>
        </a:xfrm>
        <a:prstGeom prst="rect">
          <a:avLst/>
        </a:prstGeom>
        <a:solidFill>
          <a:srgbClr val="4F81BD"/>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X261"/>
  <sheetViews>
    <sheetView zoomScale="85" zoomScaleNormal="85" zoomScalePageLayoutView="0" workbookViewId="0" topLeftCell="A19">
      <selection activeCell="A52" sqref="A52:AB52"/>
    </sheetView>
  </sheetViews>
  <sheetFormatPr defaultColWidth="9.33203125" defaultRowHeight="12.75"/>
  <cols>
    <col min="1" max="1" width="5.66015625" style="16" customWidth="1"/>
    <col min="2" max="5" width="5.83203125" style="16" customWidth="1"/>
    <col min="6" max="6" width="3" style="16" customWidth="1"/>
    <col min="7" max="7" width="2.5" style="16" customWidth="1"/>
    <col min="8" max="8" width="3.66015625" style="16" customWidth="1"/>
    <col min="9" max="10" width="5.16015625" style="69" customWidth="1"/>
    <col min="11" max="28" width="5.16015625" style="16" customWidth="1"/>
    <col min="29" max="29" width="1.66796875" style="16" customWidth="1"/>
    <col min="30" max="30" width="5.16015625" style="16" customWidth="1"/>
    <col min="31" max="16384" width="9.33203125" style="16" customWidth="1"/>
  </cols>
  <sheetData>
    <row r="1" spans="1:10" s="84" customFormat="1" ht="12.75">
      <c r="A1" s="85" t="s">
        <v>137</v>
      </c>
      <c r="I1" s="83"/>
      <c r="J1" s="83"/>
    </row>
    <row r="2" spans="1:10" s="84" customFormat="1" ht="12.75">
      <c r="A2" s="84" t="s">
        <v>138</v>
      </c>
      <c r="B2" s="84" t="s">
        <v>125</v>
      </c>
      <c r="I2" s="83"/>
      <c r="J2" s="83"/>
    </row>
    <row r="3" spans="1:10" s="84" customFormat="1" ht="12.75">
      <c r="A3" s="84" t="s">
        <v>139</v>
      </c>
      <c r="I3" s="83"/>
      <c r="J3" s="83"/>
    </row>
    <row r="4" spans="1:10" s="84" customFormat="1" ht="12.75">
      <c r="A4" s="84" t="s">
        <v>140</v>
      </c>
      <c r="I4" s="83"/>
      <c r="J4" s="83"/>
    </row>
    <row r="5" spans="9:10" s="84" customFormat="1" ht="12.75">
      <c r="I5" s="83"/>
      <c r="J5" s="83"/>
    </row>
    <row r="6" spans="1:45" ht="12.75">
      <c r="A6" s="91" t="s">
        <v>118</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23"/>
      <c r="AD6" s="23"/>
      <c r="AE6" s="23"/>
      <c r="AK6" s="30"/>
      <c r="AL6" s="31"/>
      <c r="AM6" s="31"/>
      <c r="AN6" s="31"/>
      <c r="AO6" s="31"/>
      <c r="AP6" s="31"/>
      <c r="AQ6" s="31"/>
      <c r="AR6" s="31"/>
      <c r="AS6" s="31"/>
    </row>
    <row r="7" spans="1:45" ht="12.7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23"/>
      <c r="AD7" s="23"/>
      <c r="AE7" s="23"/>
      <c r="AK7" s="30"/>
      <c r="AL7" s="31"/>
      <c r="AM7" s="31"/>
      <c r="AN7" s="31"/>
      <c r="AO7" s="31"/>
      <c r="AP7" s="31"/>
      <c r="AQ7" s="31"/>
      <c r="AR7" s="31"/>
      <c r="AS7" s="31"/>
    </row>
    <row r="8" spans="1:50" ht="12.75">
      <c r="A8" s="92" t="s">
        <v>47</v>
      </c>
      <c r="B8" s="92"/>
      <c r="C8" s="92"/>
      <c r="D8" s="92"/>
      <c r="E8" s="92"/>
      <c r="F8" s="92"/>
      <c r="G8" s="92"/>
      <c r="H8" s="92"/>
      <c r="I8" s="92"/>
      <c r="J8" s="92"/>
      <c r="K8" s="92"/>
      <c r="L8" s="92"/>
      <c r="M8" s="92"/>
      <c r="N8" s="14"/>
      <c r="O8" s="14"/>
      <c r="P8" s="14"/>
      <c r="Q8" s="14"/>
      <c r="R8"/>
      <c r="S8" s="92" t="s">
        <v>52</v>
      </c>
      <c r="T8" s="92"/>
      <c r="U8" s="92"/>
      <c r="V8" s="92"/>
      <c r="W8" s="92"/>
      <c r="X8" s="92"/>
      <c r="Y8" s="92"/>
      <c r="Z8" s="92"/>
      <c r="AA8" s="92"/>
      <c r="AB8" s="92"/>
      <c r="AC8" s="92"/>
      <c r="AD8" s="92"/>
      <c r="AE8" s="23"/>
      <c r="AK8" s="30"/>
      <c r="AL8" s="24"/>
      <c r="AM8" s="24"/>
      <c r="AN8" s="24"/>
      <c r="AO8" s="24"/>
      <c r="AP8" s="31"/>
      <c r="AQ8" s="31"/>
      <c r="AR8" s="31"/>
      <c r="AS8" s="31"/>
      <c r="AX8" s="16">
        <v>-1</v>
      </c>
    </row>
    <row r="9" spans="1:31" ht="12.75">
      <c r="A9" s="15"/>
      <c r="B9" s="15"/>
      <c r="C9" s="15"/>
      <c r="D9" s="15"/>
      <c r="E9" s="15"/>
      <c r="F9" s="15"/>
      <c r="G9" s="15"/>
      <c r="H9" s="15"/>
      <c r="I9" s="15"/>
      <c r="J9" s="15"/>
      <c r="K9" s="15"/>
      <c r="L9" s="15"/>
      <c r="M9" s="15"/>
      <c r="O9" s="17"/>
      <c r="P9" s="18"/>
      <c r="Q9" s="18" t="str">
        <f>'Data 4.14'!A9</f>
        <v>South Africa</v>
      </c>
      <c r="R9" s="15"/>
      <c r="S9" s="15"/>
      <c r="T9" s="15"/>
      <c r="U9" s="15"/>
      <c r="V9" s="15"/>
      <c r="W9" s="15"/>
      <c r="X9" s="15"/>
      <c r="Y9" s="15"/>
      <c r="Z9" s="15"/>
      <c r="AA9" s="15"/>
      <c r="AB9" s="15"/>
      <c r="AC9" s="23"/>
      <c r="AD9" s="23"/>
      <c r="AE9" s="23"/>
    </row>
    <row r="10" spans="1:31" ht="12.75">
      <c r="A10" s="15"/>
      <c r="B10" s="15"/>
      <c r="C10" s="15"/>
      <c r="D10" s="15"/>
      <c r="E10" s="15"/>
      <c r="F10" s="15"/>
      <c r="G10" s="15"/>
      <c r="H10" s="15"/>
      <c r="I10" s="15"/>
      <c r="J10" s="15"/>
      <c r="K10" s="15"/>
      <c r="L10" s="15"/>
      <c r="M10" s="15"/>
      <c r="O10" s="17"/>
      <c r="P10" s="18"/>
      <c r="Q10" s="18" t="str">
        <f>'Data 4.14'!A10</f>
        <v>Indonesia</v>
      </c>
      <c r="R10" s="15"/>
      <c r="S10" s="15"/>
      <c r="T10" s="15"/>
      <c r="U10" s="15"/>
      <c r="V10" s="15"/>
      <c r="W10" s="15"/>
      <c r="X10" s="15"/>
      <c r="Y10" s="15"/>
      <c r="Z10" s="15"/>
      <c r="AA10" s="15"/>
      <c r="AB10" s="15"/>
      <c r="AC10" s="23"/>
      <c r="AD10" s="23"/>
      <c r="AE10" s="23"/>
    </row>
    <row r="11" spans="1:31" ht="12.75">
      <c r="A11" s="15"/>
      <c r="B11" s="15"/>
      <c r="C11" s="15"/>
      <c r="D11" s="15"/>
      <c r="E11" s="15"/>
      <c r="F11" s="15"/>
      <c r="G11" s="15"/>
      <c r="H11" s="15"/>
      <c r="I11" s="15"/>
      <c r="J11" s="15"/>
      <c r="K11" s="15"/>
      <c r="L11" s="15"/>
      <c r="M11" s="15"/>
      <c r="O11" s="17"/>
      <c r="P11" s="18"/>
      <c r="Q11" s="18" t="str">
        <f>'Data 4.14'!A11</f>
        <v>Mexico</v>
      </c>
      <c r="R11" s="15"/>
      <c r="S11" s="15"/>
      <c r="T11" s="15"/>
      <c r="U11" s="15"/>
      <c r="V11" s="15"/>
      <c r="W11" s="15"/>
      <c r="X11" s="15"/>
      <c r="Y11" s="15"/>
      <c r="Z11" s="15"/>
      <c r="AA11" s="15"/>
      <c r="AB11" s="15"/>
      <c r="AC11" s="23"/>
      <c r="AD11" s="23"/>
      <c r="AE11" s="23"/>
    </row>
    <row r="12" spans="1:31" ht="12.75">
      <c r="A12" s="15"/>
      <c r="B12" s="15"/>
      <c r="C12" s="15"/>
      <c r="D12" s="15"/>
      <c r="E12" s="15"/>
      <c r="F12" s="15"/>
      <c r="G12" s="15"/>
      <c r="H12" s="15"/>
      <c r="I12" s="15"/>
      <c r="J12" s="15"/>
      <c r="K12" s="15"/>
      <c r="L12" s="15"/>
      <c r="M12" s="15"/>
      <c r="O12" s="17"/>
      <c r="P12" s="18"/>
      <c r="Q12" s="18" t="str">
        <f>'Data 4.14'!A12</f>
        <v>United Kingdom</v>
      </c>
      <c r="R12" s="15"/>
      <c r="S12" s="15"/>
      <c r="T12" s="15"/>
      <c r="U12" s="15"/>
      <c r="V12" s="15"/>
      <c r="W12" s="15"/>
      <c r="X12" s="15"/>
      <c r="Y12" s="15"/>
      <c r="Z12" s="15"/>
      <c r="AA12" s="15"/>
      <c r="AB12" s="15"/>
      <c r="AC12" s="23"/>
      <c r="AD12" s="23"/>
      <c r="AE12" s="23"/>
    </row>
    <row r="13" spans="1:31" ht="12.75">
      <c r="A13" s="15"/>
      <c r="B13" s="15"/>
      <c r="C13" s="15"/>
      <c r="D13" s="15"/>
      <c r="E13" s="15"/>
      <c r="F13" s="15"/>
      <c r="G13" s="15"/>
      <c r="H13" s="15"/>
      <c r="I13" s="15"/>
      <c r="J13" s="15"/>
      <c r="K13" s="15"/>
      <c r="L13" s="15"/>
      <c r="M13" s="15"/>
      <c r="O13" s="17"/>
      <c r="P13" s="18"/>
      <c r="Q13" s="18" t="str">
        <f>'Data 4.14'!A13</f>
        <v>Japan</v>
      </c>
      <c r="R13" s="15"/>
      <c r="S13" s="15"/>
      <c r="T13" s="15"/>
      <c r="U13" s="15"/>
      <c r="V13" s="15"/>
      <c r="W13" s="15"/>
      <c r="X13" s="15"/>
      <c r="Y13" s="15"/>
      <c r="Z13" s="15"/>
      <c r="AA13" s="15"/>
      <c r="AB13" s="15"/>
      <c r="AC13" s="23"/>
      <c r="AD13" s="23"/>
      <c r="AE13" s="23"/>
    </row>
    <row r="14" spans="1:31" ht="12.75">
      <c r="A14" s="15"/>
      <c r="B14" s="15"/>
      <c r="C14" s="15"/>
      <c r="D14" s="15"/>
      <c r="E14" s="15"/>
      <c r="F14" s="15"/>
      <c r="G14" s="15"/>
      <c r="H14" s="15"/>
      <c r="I14" s="15"/>
      <c r="J14" s="15"/>
      <c r="K14" s="15"/>
      <c r="L14" s="15"/>
      <c r="M14" s="15"/>
      <c r="O14" s="17"/>
      <c r="P14" s="18"/>
      <c r="Q14" s="18" t="str">
        <f>'Data 4.14'!A14</f>
        <v>Ireland</v>
      </c>
      <c r="R14" s="15"/>
      <c r="S14" s="15"/>
      <c r="T14" s="15"/>
      <c r="U14" s="15"/>
      <c r="V14" s="15"/>
      <c r="W14" s="15"/>
      <c r="X14" s="15"/>
      <c r="Y14" s="15"/>
      <c r="Z14" s="15"/>
      <c r="AA14" s="15"/>
      <c r="AB14" s="15"/>
      <c r="AC14" s="23"/>
      <c r="AD14" s="23"/>
      <c r="AE14" s="23"/>
    </row>
    <row r="15" spans="1:31" ht="12.75">
      <c r="A15" s="15"/>
      <c r="B15" s="15"/>
      <c r="C15" s="15"/>
      <c r="D15" s="15"/>
      <c r="E15" s="15"/>
      <c r="F15" s="15"/>
      <c r="G15" s="15"/>
      <c r="H15" s="15"/>
      <c r="I15" s="15"/>
      <c r="J15" s="15"/>
      <c r="K15" s="15"/>
      <c r="L15" s="15"/>
      <c r="M15" s="15"/>
      <c r="O15" s="17"/>
      <c r="P15" s="18"/>
      <c r="Q15" s="18" t="str">
        <f>'Data 4.14'!A15</f>
        <v>United States</v>
      </c>
      <c r="R15" s="15"/>
      <c r="S15" s="15"/>
      <c r="T15" s="15"/>
      <c r="U15" s="15"/>
      <c r="V15" s="15"/>
      <c r="W15" s="15"/>
      <c r="X15" s="15"/>
      <c r="Y15" s="15"/>
      <c r="Z15" s="15"/>
      <c r="AA15" s="15"/>
      <c r="AB15" s="15"/>
      <c r="AC15" s="23"/>
      <c r="AD15" s="23"/>
      <c r="AE15" s="23"/>
    </row>
    <row r="16" spans="1:31" ht="12.75">
      <c r="A16" s="15"/>
      <c r="B16" s="15"/>
      <c r="C16" s="15"/>
      <c r="D16" s="15"/>
      <c r="E16" s="15"/>
      <c r="F16" s="15"/>
      <c r="G16" s="15"/>
      <c r="H16" s="15"/>
      <c r="I16" s="15"/>
      <c r="J16" s="15"/>
      <c r="K16" s="15"/>
      <c r="L16" s="15"/>
      <c r="M16" s="15"/>
      <c r="O16" s="17"/>
      <c r="P16" s="18"/>
      <c r="Q16" s="18" t="str">
        <f>'Data 4.14'!A16</f>
        <v>Slovenia</v>
      </c>
      <c r="R16" s="15"/>
      <c r="S16" s="15"/>
      <c r="T16" s="15"/>
      <c r="U16" s="15"/>
      <c r="V16" s="15"/>
      <c r="W16" s="15"/>
      <c r="X16" s="15"/>
      <c r="Y16" s="15"/>
      <c r="Z16" s="15"/>
      <c r="AA16" s="15"/>
      <c r="AB16" s="15"/>
      <c r="AC16" s="23"/>
      <c r="AD16" s="23"/>
      <c r="AE16" s="23"/>
    </row>
    <row r="17" spans="1:31" ht="12.75">
      <c r="A17" s="15"/>
      <c r="B17" s="15"/>
      <c r="C17" s="15"/>
      <c r="D17" s="15"/>
      <c r="E17" s="15"/>
      <c r="F17" s="15"/>
      <c r="G17" s="15"/>
      <c r="H17" s="15"/>
      <c r="I17" s="15"/>
      <c r="J17" s="15"/>
      <c r="K17" s="15"/>
      <c r="L17" s="15"/>
      <c r="M17" s="15"/>
      <c r="O17" s="17"/>
      <c r="P17" s="18"/>
      <c r="Q17" s="18" t="str">
        <f>'Data 4.14'!A17</f>
        <v>Korea</v>
      </c>
      <c r="R17" s="15"/>
      <c r="S17" s="15"/>
      <c r="T17" s="15"/>
      <c r="U17" s="15"/>
      <c r="V17" s="15"/>
      <c r="W17" s="15"/>
      <c r="X17" s="15"/>
      <c r="Y17" s="15"/>
      <c r="Z17" s="15"/>
      <c r="AA17" s="15"/>
      <c r="AB17" s="15"/>
      <c r="AC17" s="23"/>
      <c r="AD17" s="23"/>
      <c r="AE17" s="23"/>
    </row>
    <row r="18" spans="1:31" ht="12.75">
      <c r="A18" s="15"/>
      <c r="B18" s="15"/>
      <c r="C18" s="15"/>
      <c r="D18" s="15"/>
      <c r="E18" s="15"/>
      <c r="F18" s="15"/>
      <c r="G18" s="15"/>
      <c r="H18" s="15"/>
      <c r="I18" s="15"/>
      <c r="J18" s="15"/>
      <c r="K18" s="15"/>
      <c r="L18" s="15"/>
      <c r="M18" s="15"/>
      <c r="O18" s="17"/>
      <c r="P18" s="18"/>
      <c r="Q18" s="18" t="str">
        <f>'Data 4.14'!A18</f>
        <v>New Zealand</v>
      </c>
      <c r="R18" s="15"/>
      <c r="S18" s="15"/>
      <c r="T18" s="15"/>
      <c r="U18" s="15"/>
      <c r="V18" s="15"/>
      <c r="W18" s="15"/>
      <c r="X18" s="15"/>
      <c r="Y18" s="15"/>
      <c r="Z18" s="15"/>
      <c r="AA18" s="15"/>
      <c r="AB18" s="15"/>
      <c r="AC18" s="23"/>
      <c r="AD18" s="23"/>
      <c r="AE18" s="23"/>
    </row>
    <row r="19" spans="1:31" ht="12.75">
      <c r="A19" s="15"/>
      <c r="B19" s="15"/>
      <c r="C19" s="15"/>
      <c r="D19" s="15"/>
      <c r="E19" s="15"/>
      <c r="F19" s="15"/>
      <c r="G19" s="15"/>
      <c r="H19" s="15"/>
      <c r="I19" s="15"/>
      <c r="J19" s="15"/>
      <c r="K19" s="15"/>
      <c r="L19" s="15"/>
      <c r="M19" s="15"/>
      <c r="O19" s="17"/>
      <c r="P19" s="18"/>
      <c r="Q19" s="18" t="str">
        <f>'Data 4.14'!A19</f>
        <v>Belgium</v>
      </c>
      <c r="R19" s="15"/>
      <c r="S19" s="15"/>
      <c r="T19" s="15"/>
      <c r="U19" s="15"/>
      <c r="V19" s="15"/>
      <c r="W19" s="15"/>
      <c r="X19" s="15"/>
      <c r="Y19" s="15"/>
      <c r="Z19" s="15"/>
      <c r="AA19" s="15"/>
      <c r="AB19" s="15"/>
      <c r="AC19" s="23"/>
      <c r="AD19" s="23"/>
      <c r="AE19" s="23"/>
    </row>
    <row r="20" spans="1:31" ht="12.75">
      <c r="A20" s="15"/>
      <c r="B20" s="15"/>
      <c r="C20" s="15"/>
      <c r="D20" s="15"/>
      <c r="E20" s="15"/>
      <c r="F20" s="15"/>
      <c r="G20" s="15"/>
      <c r="H20" s="15"/>
      <c r="I20" s="15"/>
      <c r="J20" s="15"/>
      <c r="K20" s="15"/>
      <c r="L20" s="15"/>
      <c r="M20" s="15"/>
      <c r="O20" s="17"/>
      <c r="P20" s="18"/>
      <c r="Q20" s="18" t="str">
        <f>'Data 4.14'!A20</f>
        <v>Chile</v>
      </c>
      <c r="R20" s="15"/>
      <c r="S20" s="15"/>
      <c r="T20" s="15"/>
      <c r="U20" s="15"/>
      <c r="V20" s="15"/>
      <c r="W20" s="15"/>
      <c r="X20" s="15"/>
      <c r="Y20" s="15"/>
      <c r="Z20" s="15"/>
      <c r="AA20" s="15"/>
      <c r="AB20" s="15"/>
      <c r="AC20" s="23"/>
      <c r="AD20" s="23"/>
      <c r="AE20" s="23"/>
    </row>
    <row r="21" spans="1:31" ht="12.75">
      <c r="A21" s="15"/>
      <c r="B21" s="15"/>
      <c r="C21" s="15"/>
      <c r="D21" s="15"/>
      <c r="E21" s="15"/>
      <c r="F21" s="15"/>
      <c r="G21" s="15"/>
      <c r="H21" s="15"/>
      <c r="I21" s="15"/>
      <c r="J21" s="15"/>
      <c r="K21" s="15"/>
      <c r="L21" s="15"/>
      <c r="M21" s="15"/>
      <c r="O21" s="19"/>
      <c r="P21" s="18"/>
      <c r="Q21" s="18" t="str">
        <f>'Data 4.14'!A21</f>
        <v>Germany</v>
      </c>
      <c r="R21" s="15"/>
      <c r="S21" s="15"/>
      <c r="T21" s="15"/>
      <c r="U21" s="15"/>
      <c r="V21" s="15"/>
      <c r="W21" s="15"/>
      <c r="X21" s="15"/>
      <c r="Y21" s="15"/>
      <c r="Z21" s="15"/>
      <c r="AA21" s="15"/>
      <c r="AB21" s="15"/>
      <c r="AC21" s="23"/>
      <c r="AD21" s="23"/>
      <c r="AE21" s="23"/>
    </row>
    <row r="22" spans="1:31" ht="12.75">
      <c r="A22" s="15"/>
      <c r="B22" s="15"/>
      <c r="C22" s="15"/>
      <c r="D22" s="15"/>
      <c r="E22" s="15"/>
      <c r="F22" s="15"/>
      <c r="G22" s="15"/>
      <c r="H22" s="15"/>
      <c r="I22" s="15"/>
      <c r="J22" s="15"/>
      <c r="K22" s="15"/>
      <c r="L22" s="15"/>
      <c r="M22" s="15"/>
      <c r="O22" s="19"/>
      <c r="P22" s="18"/>
      <c r="Q22" s="18" t="str">
        <f>'Data 4.14'!A22</f>
        <v>Canada</v>
      </c>
      <c r="R22" s="15"/>
      <c r="S22" s="15"/>
      <c r="T22" s="15"/>
      <c r="U22" s="15"/>
      <c r="V22" s="15"/>
      <c r="W22" s="15"/>
      <c r="X22" s="15"/>
      <c r="Y22" s="15"/>
      <c r="Z22" s="15"/>
      <c r="AA22" s="15"/>
      <c r="AB22" s="15"/>
      <c r="AC22" s="23"/>
      <c r="AD22" s="23"/>
      <c r="AE22" s="23"/>
    </row>
    <row r="23" spans="1:31" ht="12.75">
      <c r="A23" s="15"/>
      <c r="B23" s="15"/>
      <c r="C23" s="15"/>
      <c r="D23" s="15"/>
      <c r="E23" s="15"/>
      <c r="F23" s="15"/>
      <c r="G23" s="15"/>
      <c r="H23" s="15"/>
      <c r="I23" s="15"/>
      <c r="J23" s="15"/>
      <c r="K23" s="15"/>
      <c r="L23" s="15"/>
      <c r="M23" s="15"/>
      <c r="O23" s="19"/>
      <c r="P23" s="18"/>
      <c r="Q23" s="18" t="str">
        <f>'Data 4.14'!A23</f>
        <v>Poland</v>
      </c>
      <c r="R23" s="15"/>
      <c r="S23" s="15"/>
      <c r="T23" s="15"/>
      <c r="U23" s="15"/>
      <c r="V23" s="15"/>
      <c r="W23" s="15"/>
      <c r="X23" s="15"/>
      <c r="Y23" s="15"/>
      <c r="Z23" s="15"/>
      <c r="AA23" s="15"/>
      <c r="AB23" s="15"/>
      <c r="AC23" s="23"/>
      <c r="AD23" s="23"/>
      <c r="AE23" s="23"/>
    </row>
    <row r="24" spans="1:31" ht="12.75">
      <c r="A24" s="15"/>
      <c r="B24" s="15"/>
      <c r="C24" s="15"/>
      <c r="D24" s="15"/>
      <c r="E24" s="15"/>
      <c r="F24" s="15"/>
      <c r="G24" s="15"/>
      <c r="H24" s="15"/>
      <c r="I24" s="15"/>
      <c r="J24" s="15"/>
      <c r="K24" s="15"/>
      <c r="L24" s="15"/>
      <c r="M24" s="15"/>
      <c r="O24" s="17"/>
      <c r="P24" s="18"/>
      <c r="Q24" s="18" t="str">
        <f>'Data 4.14'!A24</f>
        <v>Czech Republic</v>
      </c>
      <c r="R24" s="15"/>
      <c r="S24" s="15"/>
      <c r="T24" s="15"/>
      <c r="U24" s="15"/>
      <c r="V24" s="15"/>
      <c r="W24" s="15"/>
      <c r="X24" s="15"/>
      <c r="Y24" s="15"/>
      <c r="Z24" s="15"/>
      <c r="AA24" s="15"/>
      <c r="AB24" s="15"/>
      <c r="AC24" s="23"/>
      <c r="AD24" s="23"/>
      <c r="AE24" s="23"/>
    </row>
    <row r="25" spans="1:31" ht="12.75">
      <c r="A25" s="15"/>
      <c r="B25" s="15"/>
      <c r="C25" s="15"/>
      <c r="D25" s="15"/>
      <c r="E25" s="15"/>
      <c r="F25" s="15"/>
      <c r="G25" s="15"/>
      <c r="H25" s="15"/>
      <c r="I25" s="15"/>
      <c r="J25" s="15"/>
      <c r="K25" s="15"/>
      <c r="L25" s="15"/>
      <c r="M25" s="15"/>
      <c r="O25" s="17"/>
      <c r="P25" s="18"/>
      <c r="Q25" s="18" t="str">
        <f>'Data 4.14'!A25</f>
        <v>Estonia</v>
      </c>
      <c r="R25" s="15"/>
      <c r="S25" s="15"/>
      <c r="T25" s="15"/>
      <c r="U25" s="15"/>
      <c r="V25" s="15"/>
      <c r="W25" s="15"/>
      <c r="X25" s="15"/>
      <c r="Y25" s="15"/>
      <c r="Z25" s="15"/>
      <c r="AA25" s="15"/>
      <c r="AB25" s="15"/>
      <c r="AC25" s="23"/>
      <c r="AD25" s="23"/>
      <c r="AE25" s="23"/>
    </row>
    <row r="26" spans="1:31" ht="12.75">
      <c r="A26" s="15"/>
      <c r="B26" s="15"/>
      <c r="C26" s="15"/>
      <c r="D26" s="15"/>
      <c r="E26" s="15"/>
      <c r="F26" s="15"/>
      <c r="G26" s="15"/>
      <c r="H26" s="15"/>
      <c r="I26" s="15"/>
      <c r="J26" s="15"/>
      <c r="K26" s="15"/>
      <c r="L26" s="15"/>
      <c r="M26" s="15"/>
      <c r="O26" s="17"/>
      <c r="P26" s="18"/>
      <c r="Q26" s="18" t="str">
        <f>'Data 4.14'!A26</f>
        <v>Australia</v>
      </c>
      <c r="R26" s="15"/>
      <c r="S26" s="15"/>
      <c r="T26" s="15"/>
      <c r="U26" s="15"/>
      <c r="V26" s="15"/>
      <c r="W26" s="15"/>
      <c r="X26" s="15"/>
      <c r="Y26" s="15"/>
      <c r="Z26" s="15"/>
      <c r="AA26" s="15"/>
      <c r="AB26" s="15"/>
      <c r="AC26" s="23"/>
      <c r="AD26" s="23"/>
      <c r="AE26" s="23"/>
    </row>
    <row r="27" spans="1:31" ht="12.75">
      <c r="A27" s="15"/>
      <c r="B27" s="15"/>
      <c r="C27" s="15"/>
      <c r="D27" s="15"/>
      <c r="E27" s="15"/>
      <c r="F27" s="15"/>
      <c r="G27" s="15"/>
      <c r="H27" s="15"/>
      <c r="I27" s="15"/>
      <c r="J27" s="15"/>
      <c r="K27" s="15"/>
      <c r="L27" s="15"/>
      <c r="M27" s="15"/>
      <c r="O27" s="17"/>
      <c r="P27" s="18"/>
      <c r="Q27" s="18" t="str">
        <f>'Data 4.14'!A27</f>
        <v>Norway</v>
      </c>
      <c r="R27" s="15"/>
      <c r="S27" s="15"/>
      <c r="T27" s="15"/>
      <c r="U27" s="15"/>
      <c r="V27" s="15"/>
      <c r="W27" s="15"/>
      <c r="X27" s="15"/>
      <c r="Y27" s="15"/>
      <c r="Z27" s="15"/>
      <c r="AA27" s="15"/>
      <c r="AB27" s="15"/>
      <c r="AC27" s="23"/>
      <c r="AD27" s="23"/>
      <c r="AE27" s="23"/>
    </row>
    <row r="28" spans="1:31" ht="12.75">
      <c r="A28" s="15"/>
      <c r="B28" s="15"/>
      <c r="C28" s="15"/>
      <c r="D28" s="15"/>
      <c r="E28" s="15"/>
      <c r="F28" s="15"/>
      <c r="G28" s="15"/>
      <c r="H28" s="15"/>
      <c r="I28" s="15"/>
      <c r="J28" s="15"/>
      <c r="K28" s="15"/>
      <c r="L28" s="15"/>
      <c r="M28" s="15"/>
      <c r="O28" s="17"/>
      <c r="P28" s="18"/>
      <c r="Q28" s="18" t="str">
        <f>'Data 4.14'!A28</f>
        <v>Greece</v>
      </c>
      <c r="R28" s="15"/>
      <c r="S28" s="15"/>
      <c r="T28" s="15"/>
      <c r="U28" s="15"/>
      <c r="V28" s="15"/>
      <c r="W28" s="15"/>
      <c r="X28" s="15"/>
      <c r="Y28" s="15"/>
      <c r="Z28" s="15"/>
      <c r="AA28" s="15"/>
      <c r="AB28" s="15"/>
      <c r="AC28" s="23"/>
      <c r="AD28" s="23"/>
      <c r="AE28" s="23"/>
    </row>
    <row r="29" spans="1:31" ht="12.75">
      <c r="A29" s="15"/>
      <c r="B29" s="15"/>
      <c r="C29" s="15"/>
      <c r="D29" s="15"/>
      <c r="E29" s="15"/>
      <c r="F29" s="15"/>
      <c r="G29" s="15"/>
      <c r="H29" s="15"/>
      <c r="I29" s="15"/>
      <c r="J29" s="15"/>
      <c r="K29" s="15"/>
      <c r="L29" s="15"/>
      <c r="M29" s="15"/>
      <c r="O29" s="17"/>
      <c r="P29" s="18"/>
      <c r="Q29" s="18" t="str">
        <f>'Data 4.14'!A29</f>
        <v>OECD34</v>
      </c>
      <c r="R29" s="15"/>
      <c r="S29" s="15"/>
      <c r="T29" s="15"/>
      <c r="U29" s="15"/>
      <c r="V29" s="15"/>
      <c r="W29" s="15"/>
      <c r="X29" s="15"/>
      <c r="Y29" s="15"/>
      <c r="Z29" s="15"/>
      <c r="AA29" s="15"/>
      <c r="AB29" s="15"/>
      <c r="AC29" s="23"/>
      <c r="AD29" s="23"/>
      <c r="AE29" s="23"/>
    </row>
    <row r="30" spans="1:31" ht="12.75">
      <c r="A30" s="15"/>
      <c r="B30" s="15"/>
      <c r="C30" s="15"/>
      <c r="D30" s="15"/>
      <c r="E30" s="15"/>
      <c r="F30" s="15"/>
      <c r="G30" s="15"/>
      <c r="H30" s="15"/>
      <c r="I30" s="15"/>
      <c r="J30" s="15"/>
      <c r="K30" s="15"/>
      <c r="L30" s="15"/>
      <c r="M30" s="15"/>
      <c r="O30" s="17"/>
      <c r="P30" s="18"/>
      <c r="Q30" s="18" t="str">
        <f>'Data 4.14'!A30</f>
        <v>Portugal</v>
      </c>
      <c r="R30" s="15"/>
      <c r="S30" s="15"/>
      <c r="T30" s="15"/>
      <c r="U30" s="15"/>
      <c r="V30" s="15"/>
      <c r="W30" s="15"/>
      <c r="X30" s="15"/>
      <c r="Y30" s="15"/>
      <c r="Z30" s="15"/>
      <c r="AA30" s="15"/>
      <c r="AB30" s="15"/>
      <c r="AC30" s="23"/>
      <c r="AD30" s="23"/>
      <c r="AE30" s="23"/>
    </row>
    <row r="31" spans="1:31" ht="12.75">
      <c r="A31" s="15"/>
      <c r="B31" s="15"/>
      <c r="C31" s="15"/>
      <c r="D31" s="15"/>
      <c r="E31" s="15"/>
      <c r="F31" s="15"/>
      <c r="G31" s="15"/>
      <c r="H31" s="15"/>
      <c r="I31" s="15"/>
      <c r="J31" s="15"/>
      <c r="K31" s="15"/>
      <c r="L31" s="15"/>
      <c r="M31" s="15"/>
      <c r="O31" s="17"/>
      <c r="P31" s="18"/>
      <c r="Q31" s="18" t="str">
        <f>'Data 4.14'!A31</f>
        <v>Finland</v>
      </c>
      <c r="R31" s="15"/>
      <c r="S31" s="15"/>
      <c r="T31" s="15"/>
      <c r="U31" s="15"/>
      <c r="V31" s="15"/>
      <c r="W31" s="15"/>
      <c r="X31" s="15"/>
      <c r="Y31" s="15"/>
      <c r="Z31" s="15"/>
      <c r="AA31" s="15"/>
      <c r="AB31" s="15"/>
      <c r="AC31" s="23"/>
      <c r="AD31" s="23"/>
      <c r="AE31" s="23"/>
    </row>
    <row r="32" spans="1:31" ht="12.75">
      <c r="A32" s="15"/>
      <c r="B32" s="15"/>
      <c r="C32" s="15"/>
      <c r="D32" s="15"/>
      <c r="E32" s="15"/>
      <c r="F32" s="15"/>
      <c r="G32" s="15"/>
      <c r="H32" s="15"/>
      <c r="I32" s="15"/>
      <c r="J32" s="15"/>
      <c r="K32" s="15"/>
      <c r="L32" s="15"/>
      <c r="M32" s="15"/>
      <c r="O32" s="20"/>
      <c r="P32" s="18"/>
      <c r="Q32" s="18" t="str">
        <f>'Data 4.14'!A32</f>
        <v>Switzerland</v>
      </c>
      <c r="R32" s="15"/>
      <c r="S32" s="15"/>
      <c r="T32" s="15"/>
      <c r="U32" s="15"/>
      <c r="V32" s="15"/>
      <c r="W32" s="15"/>
      <c r="X32" s="15"/>
      <c r="Y32" s="15"/>
      <c r="Z32" s="15"/>
      <c r="AA32" s="15"/>
      <c r="AB32" s="15"/>
      <c r="AC32" s="23"/>
      <c r="AD32" s="23"/>
      <c r="AE32" s="23"/>
    </row>
    <row r="33" spans="1:31" ht="12.75">
      <c r="A33" s="15"/>
      <c r="B33" s="15"/>
      <c r="C33" s="15"/>
      <c r="D33" s="15"/>
      <c r="E33" s="15"/>
      <c r="F33" s="15"/>
      <c r="G33" s="15"/>
      <c r="H33" s="15"/>
      <c r="I33" s="15"/>
      <c r="J33" s="15"/>
      <c r="K33" s="15"/>
      <c r="L33" s="15"/>
      <c r="M33" s="15"/>
      <c r="N33" s="21"/>
      <c r="O33" s="21"/>
      <c r="P33" s="18"/>
      <c r="Q33" s="18" t="str">
        <f>'Data 4.14'!A33</f>
        <v>Sweden</v>
      </c>
      <c r="R33" s="15"/>
      <c r="S33" s="15"/>
      <c r="T33" s="15"/>
      <c r="U33" s="15"/>
      <c r="V33" s="15"/>
      <c r="W33" s="15"/>
      <c r="X33" s="15"/>
      <c r="Y33" s="15"/>
      <c r="Z33" s="15"/>
      <c r="AA33" s="15"/>
      <c r="AB33" s="15"/>
      <c r="AC33" s="23"/>
      <c r="AD33" s="23"/>
      <c r="AE33" s="23"/>
    </row>
    <row r="34" spans="1:31" ht="12.75">
      <c r="A34" s="15"/>
      <c r="B34" s="15"/>
      <c r="C34" s="15"/>
      <c r="D34" s="15"/>
      <c r="E34" s="15"/>
      <c r="F34" s="15"/>
      <c r="G34" s="15"/>
      <c r="H34" s="15"/>
      <c r="I34" s="15"/>
      <c r="J34" s="15"/>
      <c r="K34" s="15"/>
      <c r="L34" s="15"/>
      <c r="M34" s="15"/>
      <c r="N34" s="21"/>
      <c r="O34" s="21"/>
      <c r="P34" s="18"/>
      <c r="Q34" s="18" t="str">
        <f>'Data 4.14'!A34</f>
        <v>India</v>
      </c>
      <c r="R34" s="15"/>
      <c r="S34" s="15"/>
      <c r="T34" s="15"/>
      <c r="U34" s="15"/>
      <c r="V34" s="15"/>
      <c r="W34" s="15"/>
      <c r="X34" s="15"/>
      <c r="Y34" s="15"/>
      <c r="Z34" s="15"/>
      <c r="AA34" s="15"/>
      <c r="AB34" s="15"/>
      <c r="AC34" s="23"/>
      <c r="AD34" s="23"/>
      <c r="AE34" s="23"/>
    </row>
    <row r="35" spans="1:31" ht="12.75">
      <c r="A35" s="15"/>
      <c r="B35" s="15"/>
      <c r="C35" s="15"/>
      <c r="D35" s="15"/>
      <c r="E35" s="15"/>
      <c r="F35" s="15"/>
      <c r="G35" s="15"/>
      <c r="H35" s="15"/>
      <c r="I35" s="15"/>
      <c r="J35" s="15"/>
      <c r="K35" s="15"/>
      <c r="L35" s="15"/>
      <c r="M35" s="15"/>
      <c r="N35" s="21"/>
      <c r="O35" s="21"/>
      <c r="P35" s="18"/>
      <c r="Q35" s="18" t="str">
        <f>'Data 4.14'!A35</f>
        <v>Luxembourg</v>
      </c>
      <c r="R35" s="15"/>
      <c r="S35" s="15"/>
      <c r="T35" s="15"/>
      <c r="U35" s="15"/>
      <c r="V35" s="15"/>
      <c r="W35" s="15"/>
      <c r="X35" s="15"/>
      <c r="Y35" s="15"/>
      <c r="Z35" s="15"/>
      <c r="AA35" s="15"/>
      <c r="AB35" s="15"/>
      <c r="AC35" s="23"/>
      <c r="AD35" s="23"/>
      <c r="AE35" s="23"/>
    </row>
    <row r="36" spans="1:31" ht="12.75">
      <c r="A36" s="15"/>
      <c r="B36" s="15"/>
      <c r="C36" s="15"/>
      <c r="D36" s="15"/>
      <c r="E36" s="15"/>
      <c r="F36" s="15"/>
      <c r="G36" s="15"/>
      <c r="H36" s="15"/>
      <c r="I36" s="15"/>
      <c r="J36" s="15"/>
      <c r="K36" s="22"/>
      <c r="L36" s="15"/>
      <c r="M36" s="15"/>
      <c r="N36" s="21"/>
      <c r="O36" s="21"/>
      <c r="P36" s="18"/>
      <c r="Q36" s="18" t="str">
        <f>'Data 4.14'!A36</f>
        <v>Brazil</v>
      </c>
      <c r="R36" s="15"/>
      <c r="S36" s="22"/>
      <c r="T36" s="15"/>
      <c r="U36" s="15"/>
      <c r="V36" s="15"/>
      <c r="W36" s="15"/>
      <c r="X36" s="15"/>
      <c r="Y36" s="15"/>
      <c r="Z36" s="15"/>
      <c r="AA36" s="15"/>
      <c r="AB36" s="15"/>
      <c r="AC36" s="23"/>
      <c r="AD36" s="23"/>
      <c r="AE36" s="23"/>
    </row>
    <row r="37" spans="1:31" ht="12.75">
      <c r="A37" s="15"/>
      <c r="B37" s="15"/>
      <c r="C37" s="15"/>
      <c r="D37" s="15"/>
      <c r="E37" s="15"/>
      <c r="F37" s="15"/>
      <c r="G37" s="15"/>
      <c r="H37" s="15"/>
      <c r="I37" s="15"/>
      <c r="J37" s="15"/>
      <c r="K37" s="22"/>
      <c r="L37" s="15"/>
      <c r="M37" s="15"/>
      <c r="N37" s="21"/>
      <c r="O37" s="21"/>
      <c r="P37" s="18"/>
      <c r="Q37" s="18" t="str">
        <f>'Data 4.14'!A37</f>
        <v>EU27</v>
      </c>
      <c r="R37" s="15"/>
      <c r="S37" s="22"/>
      <c r="T37" s="15"/>
      <c r="U37" s="15"/>
      <c r="V37" s="15"/>
      <c r="W37" s="15"/>
      <c r="X37" s="15"/>
      <c r="Y37" s="15"/>
      <c r="Z37" s="15"/>
      <c r="AA37" s="15"/>
      <c r="AB37" s="15"/>
      <c r="AC37" s="23"/>
      <c r="AD37" s="23"/>
      <c r="AE37" s="23"/>
    </row>
    <row r="38" spans="1:31" ht="12.75">
      <c r="A38" s="15"/>
      <c r="B38" s="15"/>
      <c r="C38" s="15"/>
      <c r="D38" s="15"/>
      <c r="E38" s="15"/>
      <c r="F38" s="15"/>
      <c r="G38" s="15"/>
      <c r="H38" s="15"/>
      <c r="I38" s="15"/>
      <c r="J38" s="15"/>
      <c r="K38" s="22"/>
      <c r="L38" s="15"/>
      <c r="M38" s="15"/>
      <c r="N38" s="21"/>
      <c r="O38" s="21"/>
      <c r="P38" s="18"/>
      <c r="Q38" s="18" t="str">
        <f>'Data 4.14'!A38</f>
        <v>France</v>
      </c>
      <c r="R38" s="15"/>
      <c r="S38" s="22"/>
      <c r="T38" s="15"/>
      <c r="U38" s="15"/>
      <c r="V38" s="15"/>
      <c r="W38" s="15"/>
      <c r="X38" s="15"/>
      <c r="Y38" s="15"/>
      <c r="Z38" s="15"/>
      <c r="AA38" s="15"/>
      <c r="AB38" s="15"/>
      <c r="AC38" s="23"/>
      <c r="AD38" s="23"/>
      <c r="AE38" s="23"/>
    </row>
    <row r="39" spans="1:31" ht="12.75">
      <c r="A39" s="15"/>
      <c r="B39" s="15"/>
      <c r="C39" s="15"/>
      <c r="D39" s="15"/>
      <c r="E39" s="15"/>
      <c r="F39" s="15"/>
      <c r="G39" s="15"/>
      <c r="H39" s="15"/>
      <c r="I39" s="15"/>
      <c r="J39" s="15"/>
      <c r="K39" s="22"/>
      <c r="L39" s="15"/>
      <c r="M39" s="15"/>
      <c r="N39" s="21"/>
      <c r="O39" s="21"/>
      <c r="P39" s="18"/>
      <c r="Q39" s="18" t="str">
        <f>'Data 4.14'!A39</f>
        <v>Russia</v>
      </c>
      <c r="R39" s="15"/>
      <c r="S39" s="22"/>
      <c r="T39" s="15"/>
      <c r="U39" s="15"/>
      <c r="V39" s="15"/>
      <c r="W39" s="15"/>
      <c r="X39" s="15"/>
      <c r="Y39" s="15"/>
      <c r="Z39" s="15"/>
      <c r="AA39" s="15"/>
      <c r="AB39" s="15"/>
      <c r="AC39" s="23"/>
      <c r="AD39" s="23"/>
      <c r="AE39" s="23"/>
    </row>
    <row r="40" spans="1:31" ht="12.75">
      <c r="A40" s="15"/>
      <c r="B40" s="15"/>
      <c r="C40" s="15"/>
      <c r="D40" s="15"/>
      <c r="E40" s="15"/>
      <c r="F40" s="15"/>
      <c r="G40" s="15"/>
      <c r="H40" s="15"/>
      <c r="I40" s="15"/>
      <c r="J40" s="15"/>
      <c r="K40" s="22"/>
      <c r="L40" s="15"/>
      <c r="M40" s="15"/>
      <c r="N40" s="21"/>
      <c r="O40" s="21"/>
      <c r="P40" s="18"/>
      <c r="Q40" s="18" t="str">
        <f>'Data 4.14'!A40</f>
        <v>Turkey</v>
      </c>
      <c r="R40" s="15"/>
      <c r="S40" s="22"/>
      <c r="T40" s="15"/>
      <c r="U40" s="15"/>
      <c r="V40" s="15"/>
      <c r="W40" s="15"/>
      <c r="X40" s="15"/>
      <c r="Y40" s="15"/>
      <c r="Z40" s="15"/>
      <c r="AA40" s="15"/>
      <c r="AB40" s="15"/>
      <c r="AC40" s="23"/>
      <c r="AD40" s="23"/>
      <c r="AE40" s="23"/>
    </row>
    <row r="41" spans="1:31" ht="12.75">
      <c r="A41" s="15"/>
      <c r="B41" s="15"/>
      <c r="C41" s="15"/>
      <c r="D41" s="15"/>
      <c r="E41" s="15"/>
      <c r="F41" s="15"/>
      <c r="G41" s="15"/>
      <c r="H41" s="15"/>
      <c r="I41" s="15"/>
      <c r="J41" s="15"/>
      <c r="K41" s="22"/>
      <c r="L41" s="15"/>
      <c r="M41" s="15"/>
      <c r="N41" s="21"/>
      <c r="O41" s="21"/>
      <c r="P41" s="18"/>
      <c r="Q41" s="18" t="str">
        <f>'Data 4.14'!A41</f>
        <v>Slovak Republic</v>
      </c>
      <c r="R41" s="15"/>
      <c r="S41" s="22"/>
      <c r="T41" s="15"/>
      <c r="U41" s="15"/>
      <c r="V41" s="15"/>
      <c r="W41" s="15"/>
      <c r="X41" s="15"/>
      <c r="Y41" s="15"/>
      <c r="Z41" s="15"/>
      <c r="AA41" s="15"/>
      <c r="AB41" s="15"/>
      <c r="AC41" s="23"/>
      <c r="AD41" s="23"/>
      <c r="AE41" s="23"/>
    </row>
    <row r="42" spans="1:31" ht="12.75">
      <c r="A42" s="15"/>
      <c r="B42" s="15"/>
      <c r="C42" s="15"/>
      <c r="D42" s="15"/>
      <c r="E42" s="15"/>
      <c r="F42" s="15"/>
      <c r="G42" s="15"/>
      <c r="H42" s="15"/>
      <c r="I42" s="15"/>
      <c r="J42" s="15"/>
      <c r="K42" s="22"/>
      <c r="L42" s="15"/>
      <c r="M42" s="15"/>
      <c r="N42" s="21"/>
      <c r="O42" s="21"/>
      <c r="P42" s="18"/>
      <c r="Q42" s="18" t="str">
        <f>'Data 4.14'!A42</f>
        <v>Italy</v>
      </c>
      <c r="R42" s="15"/>
      <c r="S42" s="22"/>
      <c r="T42" s="15"/>
      <c r="U42" s="15"/>
      <c r="V42" s="15"/>
      <c r="W42" s="15"/>
      <c r="X42" s="15"/>
      <c r="Y42" s="15"/>
      <c r="Z42" s="15"/>
      <c r="AA42" s="15"/>
      <c r="AB42" s="15"/>
      <c r="AC42" s="23"/>
      <c r="AD42" s="23"/>
      <c r="AE42" s="23"/>
    </row>
    <row r="43" spans="1:31" ht="12.75">
      <c r="A43" s="15"/>
      <c r="B43" s="15"/>
      <c r="C43" s="15"/>
      <c r="D43" s="15"/>
      <c r="E43" s="15"/>
      <c r="F43" s="15"/>
      <c r="G43" s="15"/>
      <c r="H43" s="15"/>
      <c r="I43" s="15"/>
      <c r="J43" s="15"/>
      <c r="K43" s="22"/>
      <c r="L43" s="15"/>
      <c r="M43" s="15"/>
      <c r="N43" s="21"/>
      <c r="O43" s="21"/>
      <c r="P43" s="18"/>
      <c r="Q43" s="18" t="str">
        <f>'Data 4.14'!A43</f>
        <v>Iceland</v>
      </c>
      <c r="R43" s="15"/>
      <c r="S43" s="22"/>
      <c r="T43" s="15"/>
      <c r="U43" s="15"/>
      <c r="V43" s="15"/>
      <c r="W43" s="15"/>
      <c r="X43" s="15"/>
      <c r="Y43" s="15"/>
      <c r="Z43" s="15"/>
      <c r="AA43" s="15"/>
      <c r="AB43" s="15"/>
      <c r="AC43" s="23"/>
      <c r="AD43" s="23"/>
      <c r="AE43" s="23"/>
    </row>
    <row r="44" spans="1:31" ht="12.75">
      <c r="A44" s="15"/>
      <c r="B44" s="15"/>
      <c r="C44" s="15"/>
      <c r="D44" s="15"/>
      <c r="E44" s="15"/>
      <c r="F44" s="15"/>
      <c r="G44" s="15"/>
      <c r="H44" s="15"/>
      <c r="I44" s="15"/>
      <c r="J44" s="15"/>
      <c r="K44" s="22"/>
      <c r="L44" s="15"/>
      <c r="M44" s="15"/>
      <c r="N44" s="21"/>
      <c r="O44" s="21"/>
      <c r="P44" s="18"/>
      <c r="Q44" s="18" t="str">
        <f>'Data 4.14'!A44</f>
        <v>Israel</v>
      </c>
      <c r="R44" s="15"/>
      <c r="S44" s="22"/>
      <c r="T44" s="15"/>
      <c r="U44" s="15"/>
      <c r="V44" s="15"/>
      <c r="W44" s="15"/>
      <c r="X44" s="15"/>
      <c r="Y44" s="15"/>
      <c r="Z44" s="15"/>
      <c r="AA44" s="15"/>
      <c r="AB44" s="15"/>
      <c r="AC44" s="23"/>
      <c r="AD44" s="23"/>
      <c r="AE44" s="23"/>
    </row>
    <row r="45" spans="1:31" ht="12.75">
      <c r="A45" s="15"/>
      <c r="B45" s="15"/>
      <c r="C45" s="15"/>
      <c r="D45" s="15"/>
      <c r="E45" s="15"/>
      <c r="F45" s="15"/>
      <c r="G45" s="15"/>
      <c r="H45" s="15"/>
      <c r="I45" s="15"/>
      <c r="J45" s="15"/>
      <c r="K45" s="22"/>
      <c r="L45" s="15"/>
      <c r="M45" s="15"/>
      <c r="N45" s="21"/>
      <c r="O45" s="21"/>
      <c r="P45" s="18"/>
      <c r="Q45" s="18" t="str">
        <f>'Data 4.14'!A45</f>
        <v>Hungary</v>
      </c>
      <c r="R45" s="15"/>
      <c r="S45" s="22"/>
      <c r="T45" s="15"/>
      <c r="U45" s="15"/>
      <c r="V45" s="15"/>
      <c r="W45" s="15"/>
      <c r="X45" s="15"/>
      <c r="Y45" s="15"/>
      <c r="Z45" s="15"/>
      <c r="AA45" s="15"/>
      <c r="AB45" s="15"/>
      <c r="AC45" s="23"/>
      <c r="AD45" s="23"/>
      <c r="AE45" s="23"/>
    </row>
    <row r="46" spans="1:31" ht="12.75">
      <c r="A46" s="15"/>
      <c r="B46" s="15"/>
      <c r="C46" s="15"/>
      <c r="D46" s="15"/>
      <c r="E46" s="15"/>
      <c r="F46" s="15"/>
      <c r="G46" s="15"/>
      <c r="H46" s="15"/>
      <c r="I46" s="15"/>
      <c r="J46" s="15"/>
      <c r="K46" s="22"/>
      <c r="L46" s="15"/>
      <c r="M46" s="15"/>
      <c r="N46" s="21"/>
      <c r="O46" s="21"/>
      <c r="P46" s="18"/>
      <c r="Q46" s="18" t="str">
        <f>'Data 4.14'!A46</f>
        <v>Spain</v>
      </c>
      <c r="R46" s="15"/>
      <c r="S46" s="22"/>
      <c r="T46" s="15"/>
      <c r="U46" s="15"/>
      <c r="V46" s="15"/>
      <c r="W46" s="15"/>
      <c r="X46" s="15"/>
      <c r="Y46" s="15"/>
      <c r="Z46" s="15"/>
      <c r="AA46" s="15"/>
      <c r="AB46" s="15"/>
      <c r="AC46" s="23"/>
      <c r="AD46" s="23"/>
      <c r="AE46" s="23"/>
    </row>
    <row r="47" spans="1:31" ht="12.75">
      <c r="A47" s="15"/>
      <c r="B47" s="15"/>
      <c r="C47" s="15"/>
      <c r="D47" s="15"/>
      <c r="E47" s="15"/>
      <c r="F47" s="15"/>
      <c r="G47" s="15"/>
      <c r="H47" s="15"/>
      <c r="I47" s="15"/>
      <c r="J47" s="15"/>
      <c r="K47" s="22"/>
      <c r="L47" s="15"/>
      <c r="M47" s="15"/>
      <c r="N47" s="21"/>
      <c r="O47" s="21"/>
      <c r="P47" s="18"/>
      <c r="Q47" s="18" t="str">
        <f>'Data 4.14'!A47</f>
        <v>Austria</v>
      </c>
      <c r="R47" s="15"/>
      <c r="S47" s="22"/>
      <c r="T47" s="15"/>
      <c r="U47" s="15"/>
      <c r="V47" s="15"/>
      <c r="W47" s="15"/>
      <c r="X47" s="15"/>
      <c r="Y47" s="15"/>
      <c r="Z47" s="15"/>
      <c r="AA47" s="15"/>
      <c r="AB47" s="15"/>
      <c r="AC47" s="23"/>
      <c r="AD47" s="23"/>
      <c r="AE47" s="23"/>
    </row>
    <row r="48" spans="1:31" ht="12.75">
      <c r="A48" s="15"/>
      <c r="B48" s="15"/>
      <c r="C48" s="15"/>
      <c r="D48" s="15"/>
      <c r="E48" s="15"/>
      <c r="F48" s="15"/>
      <c r="G48" s="15"/>
      <c r="H48" s="15"/>
      <c r="I48" s="15"/>
      <c r="J48" s="15"/>
      <c r="K48" s="22"/>
      <c r="L48" s="15"/>
      <c r="M48" s="15"/>
      <c r="N48" s="21"/>
      <c r="O48" s="21"/>
      <c r="P48" s="18"/>
      <c r="Q48" s="18" t="str">
        <f>'Data 4.14'!A48</f>
        <v>China</v>
      </c>
      <c r="R48" s="15"/>
      <c r="S48" s="22"/>
      <c r="T48" s="15"/>
      <c r="U48" s="15"/>
      <c r="V48" s="15"/>
      <c r="W48" s="15"/>
      <c r="X48" s="15"/>
      <c r="Y48" s="15"/>
      <c r="Z48" s="15"/>
      <c r="AA48" s="15"/>
      <c r="AB48" s="15"/>
      <c r="AC48" s="23"/>
      <c r="AD48" s="23"/>
      <c r="AE48" s="23"/>
    </row>
    <row r="49" spans="1:31" ht="12.75">
      <c r="A49" s="15"/>
      <c r="B49" s="15"/>
      <c r="C49" s="15"/>
      <c r="D49" s="15"/>
      <c r="E49" s="15"/>
      <c r="F49" s="15"/>
      <c r="G49" s="15"/>
      <c r="H49" s="15"/>
      <c r="I49" s="15"/>
      <c r="J49" s="15"/>
      <c r="K49" s="22"/>
      <c r="L49" s="15"/>
      <c r="M49" s="15"/>
      <c r="N49" s="21"/>
      <c r="O49" s="21"/>
      <c r="P49" s="18"/>
      <c r="Q49" s="18" t="str">
        <f>'Data 4.14'!A49</f>
        <v>Denmark</v>
      </c>
      <c r="R49" s="15"/>
      <c r="S49" s="22"/>
      <c r="T49" s="15"/>
      <c r="U49" s="15"/>
      <c r="V49" s="15"/>
      <c r="W49" s="15"/>
      <c r="X49" s="15"/>
      <c r="Y49" s="15"/>
      <c r="Z49" s="15"/>
      <c r="AA49" s="15"/>
      <c r="AB49" s="15"/>
      <c r="AC49" s="23"/>
      <c r="AD49" s="23"/>
      <c r="AE49" s="23"/>
    </row>
    <row r="50" spans="1:31" ht="12.75">
      <c r="A50" s="15"/>
      <c r="B50" s="15"/>
      <c r="C50" s="15"/>
      <c r="D50" s="15"/>
      <c r="E50" s="15"/>
      <c r="F50" s="15"/>
      <c r="G50" s="15"/>
      <c r="H50" s="15"/>
      <c r="I50" s="15"/>
      <c r="J50" s="15"/>
      <c r="K50" s="22"/>
      <c r="L50" s="15"/>
      <c r="M50" s="15"/>
      <c r="N50" s="21"/>
      <c r="O50" s="21"/>
      <c r="P50" s="18"/>
      <c r="Q50" s="18" t="str">
        <f>'Data 4.14'!A50</f>
        <v>Argentina</v>
      </c>
      <c r="R50" s="15"/>
      <c r="S50" s="22"/>
      <c r="T50" s="15"/>
      <c r="U50" s="15"/>
      <c r="V50" s="15"/>
      <c r="W50" s="15"/>
      <c r="X50" s="15"/>
      <c r="Y50" s="15"/>
      <c r="Z50" s="15"/>
      <c r="AA50" s="15"/>
      <c r="AB50" s="15"/>
      <c r="AC50" s="23"/>
      <c r="AD50" s="23"/>
      <c r="AE50" s="23"/>
    </row>
    <row r="51" spans="1:31" ht="12.75">
      <c r="A51" s="15"/>
      <c r="B51" s="15"/>
      <c r="C51" s="15"/>
      <c r="D51" s="15"/>
      <c r="E51" s="15"/>
      <c r="F51" s="15"/>
      <c r="G51" s="15"/>
      <c r="H51" s="15"/>
      <c r="I51" s="15"/>
      <c r="J51" s="15"/>
      <c r="K51" s="22"/>
      <c r="L51" s="15"/>
      <c r="M51" s="15"/>
      <c r="N51" s="21"/>
      <c r="O51" s="21"/>
      <c r="P51" s="18"/>
      <c r="Q51" s="18" t="str">
        <f>'Data 4.14'!A51</f>
        <v>Netherlands</v>
      </c>
      <c r="R51" s="15"/>
      <c r="S51" s="22"/>
      <c r="T51" s="15"/>
      <c r="U51" s="15"/>
      <c r="V51" s="15"/>
      <c r="W51" s="15"/>
      <c r="X51" s="15"/>
      <c r="Y51" s="15"/>
      <c r="Z51" s="15"/>
      <c r="AA51" s="15"/>
      <c r="AB51" s="15"/>
      <c r="AC51" s="23"/>
      <c r="AD51" s="23"/>
      <c r="AE51" s="23"/>
    </row>
    <row r="52" spans="1:31" ht="12.75">
      <c r="A52" s="15"/>
      <c r="B52" s="15"/>
      <c r="C52" s="15"/>
      <c r="D52" s="15"/>
      <c r="E52" s="15"/>
      <c r="F52" s="15"/>
      <c r="G52" s="15"/>
      <c r="H52" s="15"/>
      <c r="I52" s="15"/>
      <c r="J52" s="15"/>
      <c r="K52" s="22"/>
      <c r="L52" s="15"/>
      <c r="M52" s="15"/>
      <c r="N52" s="21"/>
      <c r="O52" s="21"/>
      <c r="P52" s="18"/>
      <c r="Q52" s="18" t="str">
        <f>'Data 4.14'!A52</f>
        <v>Saudi Arabia</v>
      </c>
      <c r="R52" s="15"/>
      <c r="S52" s="22"/>
      <c r="T52" s="15"/>
      <c r="U52" s="15"/>
      <c r="V52" s="15"/>
      <c r="W52" s="15"/>
      <c r="X52" s="15"/>
      <c r="Y52" s="15"/>
      <c r="Z52" s="15"/>
      <c r="AA52" s="15"/>
      <c r="AB52" s="15"/>
      <c r="AC52" s="23"/>
      <c r="AD52" s="23"/>
      <c r="AE52" s="23"/>
    </row>
    <row r="53" spans="1:31" ht="12.75">
      <c r="A53" s="15"/>
      <c r="B53" s="15"/>
      <c r="C53" s="15"/>
      <c r="D53" s="15"/>
      <c r="E53" s="15"/>
      <c r="F53" s="15"/>
      <c r="G53" s="15"/>
      <c r="H53" s="15"/>
      <c r="I53" s="15"/>
      <c r="J53" s="15"/>
      <c r="K53" s="22"/>
      <c r="L53" s="15"/>
      <c r="M53" s="15"/>
      <c r="N53" s="21"/>
      <c r="O53" s="21"/>
      <c r="P53" s="18"/>
      <c r="Q53" s="18"/>
      <c r="R53" s="15"/>
      <c r="S53" s="22"/>
      <c r="T53" s="15"/>
      <c r="U53" s="15"/>
      <c r="V53" s="15"/>
      <c r="W53" s="15"/>
      <c r="X53" s="15"/>
      <c r="Y53" s="15"/>
      <c r="Z53" s="15"/>
      <c r="AA53" s="15"/>
      <c r="AB53" s="15"/>
      <c r="AC53" s="23"/>
      <c r="AD53" s="23"/>
      <c r="AE53" s="23"/>
    </row>
    <row r="54" spans="1:31" ht="7.5" customHeight="1">
      <c r="A54" s="15"/>
      <c r="B54" s="15"/>
      <c r="C54" s="15"/>
      <c r="D54" s="15"/>
      <c r="E54" s="15"/>
      <c r="F54" s="15"/>
      <c r="G54" s="15"/>
      <c r="H54" s="15"/>
      <c r="I54" s="15"/>
      <c r="J54" s="15"/>
      <c r="K54" s="22"/>
      <c r="L54" s="15"/>
      <c r="M54" s="15"/>
      <c r="N54" s="21"/>
      <c r="O54" s="21"/>
      <c r="P54" s="18"/>
      <c r="Q54" s="18"/>
      <c r="R54" s="15"/>
      <c r="S54" s="22"/>
      <c r="T54" s="15"/>
      <c r="U54" s="15"/>
      <c r="V54" s="15"/>
      <c r="W54" s="15"/>
      <c r="X54" s="15"/>
      <c r="Y54" s="15"/>
      <c r="Z54" s="15"/>
      <c r="AA54" s="15"/>
      <c r="AB54" s="15"/>
      <c r="AC54" s="23"/>
      <c r="AD54" s="23"/>
      <c r="AE54" s="23"/>
    </row>
    <row r="55" spans="1:31" ht="12.75">
      <c r="A55" s="15"/>
      <c r="B55" s="15"/>
      <c r="C55" s="15"/>
      <c r="D55" s="15"/>
      <c r="E55" s="15"/>
      <c r="F55" s="15"/>
      <c r="G55" s="15"/>
      <c r="H55" s="15"/>
      <c r="I55" s="15"/>
      <c r="J55" s="15" t="s">
        <v>48</v>
      </c>
      <c r="K55" s="24"/>
      <c r="L55" s="15"/>
      <c r="M55" s="15" t="s">
        <v>49</v>
      </c>
      <c r="N55" s="21"/>
      <c r="O55" s="21"/>
      <c r="P55" s="25"/>
      <c r="Q55" s="26" t="s">
        <v>50</v>
      </c>
      <c r="R55" s="15"/>
      <c r="S55" s="24"/>
      <c r="T55" s="15" t="s">
        <v>51</v>
      </c>
      <c r="U55" s="15"/>
      <c r="V55" s="15"/>
      <c r="W55" s="15"/>
      <c r="X55" s="15"/>
      <c r="Y55" s="15"/>
      <c r="Z55" s="15"/>
      <c r="AA55" s="15"/>
      <c r="AB55" s="15"/>
      <c r="AC55" s="23"/>
      <c r="AD55" s="23"/>
      <c r="AE55" s="23"/>
    </row>
    <row r="56" spans="1:31" ht="12.75">
      <c r="A56" s="15"/>
      <c r="B56" s="15"/>
      <c r="C56" s="15"/>
      <c r="D56" s="15"/>
      <c r="E56" s="15"/>
      <c r="F56" s="15"/>
      <c r="G56" s="15"/>
      <c r="H56" s="15"/>
      <c r="I56" s="15"/>
      <c r="J56" s="15"/>
      <c r="K56" s="22"/>
      <c r="L56" s="15"/>
      <c r="M56" s="15"/>
      <c r="N56" s="21"/>
      <c r="O56" s="21"/>
      <c r="P56" s="21"/>
      <c r="Q56" s="21"/>
      <c r="R56" s="15"/>
      <c r="S56" s="22"/>
      <c r="T56" s="15"/>
      <c r="U56" s="15"/>
      <c r="V56" s="15"/>
      <c r="W56" s="15"/>
      <c r="X56" s="15"/>
      <c r="Y56" s="15"/>
      <c r="Z56" s="15"/>
      <c r="AA56" s="15"/>
      <c r="AB56" s="15"/>
      <c r="AC56" s="23"/>
      <c r="AD56" s="23"/>
      <c r="AE56" s="23"/>
    </row>
    <row r="57" spans="1:48" ht="12.75" customHeight="1">
      <c r="A57" s="89" t="s">
        <v>136</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K57" s="30"/>
      <c r="AL57" s="66"/>
      <c r="AM57" s="66"/>
      <c r="AN57" s="66"/>
      <c r="AO57" s="66"/>
      <c r="AP57" s="66"/>
      <c r="AQ57" s="66"/>
      <c r="AR57" s="34"/>
      <c r="AS57" s="34"/>
      <c r="AT57" s="34"/>
      <c r="AU57" s="34"/>
      <c r="AV57" s="34"/>
    </row>
    <row r="58" spans="1:49" ht="13.5" customHeight="1">
      <c r="A58" s="89" t="s">
        <v>74</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34"/>
      <c r="AD58" s="34"/>
      <c r="AE58" s="34"/>
      <c r="AF58" s="34"/>
      <c r="AG58" s="34"/>
      <c r="AH58" s="34"/>
      <c r="AI58" s="34"/>
      <c r="AJ58" s="34"/>
      <c r="AK58" s="30"/>
      <c r="AL58" s="31"/>
      <c r="AM58" s="31"/>
      <c r="AN58" s="31"/>
      <c r="AO58" s="31"/>
      <c r="AP58" s="31"/>
      <c r="AQ58" s="31"/>
      <c r="AR58" s="31"/>
      <c r="AS58" s="31"/>
      <c r="AW58" s="34"/>
    </row>
    <row r="59" spans="1:28" ht="12.75">
      <c r="A59" s="25" t="s">
        <v>119</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row>
    <row r="60" spans="1:8" ht="12.75">
      <c r="A60" s="29" t="s">
        <v>120</v>
      </c>
      <c r="B60" s="68"/>
      <c r="C60" s="68"/>
      <c r="D60" s="68"/>
      <c r="E60" s="68"/>
      <c r="F60" s="68"/>
      <c r="G60" s="68"/>
      <c r="H60" s="68"/>
    </row>
    <row r="61" spans="1:8" ht="12.75">
      <c r="A61" s="25"/>
      <c r="B61" s="68"/>
      <c r="C61" s="68"/>
      <c r="D61" s="68"/>
      <c r="E61" s="68"/>
      <c r="F61" s="68"/>
      <c r="G61" s="68"/>
      <c r="H61" s="68"/>
    </row>
    <row r="62" spans="2:8" ht="12.75">
      <c r="B62" s="68"/>
      <c r="C62" s="68"/>
      <c r="D62" s="68"/>
      <c r="E62" s="68"/>
      <c r="F62" s="68"/>
      <c r="G62" s="68"/>
      <c r="H62" s="68"/>
    </row>
    <row r="63" spans="1:31" ht="12.75">
      <c r="A63" s="36"/>
      <c r="B63" s="68"/>
      <c r="C63" s="68"/>
      <c r="D63" s="68"/>
      <c r="E63" s="68"/>
      <c r="F63" s="68"/>
      <c r="G63" s="68"/>
      <c r="H63" s="68"/>
      <c r="I63" s="36"/>
      <c r="J63" s="36"/>
      <c r="K63" s="36"/>
      <c r="L63" s="36"/>
      <c r="M63" s="36"/>
      <c r="P63" s="36"/>
      <c r="Q63" s="36"/>
      <c r="R63" s="36"/>
      <c r="S63" s="36"/>
      <c r="T63" s="36"/>
      <c r="U63" s="36"/>
      <c r="V63" s="36"/>
      <c r="W63" s="36"/>
      <c r="X63" s="36"/>
      <c r="Y63" s="36"/>
      <c r="Z63" s="36"/>
      <c r="AA63" s="36"/>
      <c r="AB63" s="36"/>
      <c r="AC63" s="36"/>
      <c r="AD63" s="36"/>
      <c r="AE63" s="36"/>
    </row>
    <row r="64" spans="2:8" ht="12.75">
      <c r="B64" s="68"/>
      <c r="C64" s="68"/>
      <c r="D64" s="68"/>
      <c r="E64" s="68"/>
      <c r="F64" s="68"/>
      <c r="G64" s="68"/>
      <c r="H64" s="68"/>
    </row>
    <row r="65" spans="2:8" ht="12.75">
      <c r="B65" s="68"/>
      <c r="C65" s="68"/>
      <c r="D65" s="68"/>
      <c r="E65" s="68"/>
      <c r="F65" s="68"/>
      <c r="G65" s="68"/>
      <c r="H65" s="68"/>
    </row>
    <row r="66" spans="2:8" ht="12.75">
      <c r="B66" s="68"/>
      <c r="C66" s="68"/>
      <c r="D66" s="68"/>
      <c r="E66" s="68"/>
      <c r="F66" s="68"/>
      <c r="G66" s="68"/>
      <c r="H66" s="68"/>
    </row>
    <row r="67" spans="2:8" ht="12.75">
      <c r="B67" s="68"/>
      <c r="C67" s="68"/>
      <c r="D67" s="68"/>
      <c r="E67" s="68"/>
      <c r="F67" s="68"/>
      <c r="G67" s="68"/>
      <c r="H67" s="68"/>
    </row>
    <row r="68" spans="2:8" ht="12.75">
      <c r="B68" s="68"/>
      <c r="C68" s="68"/>
      <c r="D68" s="68"/>
      <c r="E68" s="68"/>
      <c r="F68" s="68"/>
      <c r="G68" s="68"/>
      <c r="H68" s="68"/>
    </row>
    <row r="69" spans="2:8" ht="12.75">
      <c r="B69" s="68"/>
      <c r="C69" s="68"/>
      <c r="D69" s="68"/>
      <c r="E69" s="68"/>
      <c r="F69" s="68"/>
      <c r="G69" s="68"/>
      <c r="H69" s="68"/>
    </row>
    <row r="70" spans="2:8" ht="12.75">
      <c r="B70" s="70"/>
      <c r="C70" s="70"/>
      <c r="D70" s="70"/>
      <c r="E70" s="70"/>
      <c r="F70" s="70"/>
      <c r="G70" s="70"/>
      <c r="H70" s="70"/>
    </row>
    <row r="71" spans="2:8" ht="12.75">
      <c r="B71" s="70"/>
      <c r="C71" s="70"/>
      <c r="D71" s="70"/>
      <c r="E71" s="70"/>
      <c r="F71" s="70"/>
      <c r="G71" s="70"/>
      <c r="H71" s="70"/>
    </row>
    <row r="72" spans="2:8" ht="12.75">
      <c r="B72" s="71"/>
      <c r="C72" s="71"/>
      <c r="D72" s="70"/>
      <c r="E72" s="70"/>
      <c r="F72" s="70"/>
      <c r="G72" s="70"/>
      <c r="H72" s="70"/>
    </row>
    <row r="73" spans="2:8" ht="12.75">
      <c r="B73" s="71"/>
      <c r="C73" s="71"/>
      <c r="D73" s="70"/>
      <c r="E73" s="70"/>
      <c r="F73" s="70"/>
      <c r="G73" s="70"/>
      <c r="H73" s="70"/>
    </row>
    <row r="74" spans="2:8" ht="12.75">
      <c r="B74" s="72"/>
      <c r="C74" s="72"/>
      <c r="D74" s="68"/>
      <c r="E74" s="68"/>
      <c r="F74" s="68"/>
      <c r="G74" s="68"/>
      <c r="H74" s="68"/>
    </row>
    <row r="75" spans="2:8" ht="12.75">
      <c r="B75" s="72"/>
      <c r="C75" s="72"/>
      <c r="D75" s="68"/>
      <c r="E75" s="68"/>
      <c r="F75" s="68"/>
      <c r="G75" s="68"/>
      <c r="H75" s="68"/>
    </row>
    <row r="76" spans="2:8" ht="12.75">
      <c r="B76" s="72"/>
      <c r="C76" s="72"/>
      <c r="D76" s="68"/>
      <c r="E76" s="68"/>
      <c r="F76" s="68"/>
      <c r="G76" s="68"/>
      <c r="H76" s="68"/>
    </row>
    <row r="77" spans="2:8" ht="12.75">
      <c r="B77" s="72"/>
      <c r="C77" s="72"/>
      <c r="D77" s="68"/>
      <c r="E77" s="68"/>
      <c r="F77" s="68"/>
      <c r="G77" s="68"/>
      <c r="H77" s="68"/>
    </row>
    <row r="78" spans="2:8" ht="12.75">
      <c r="B78" s="72"/>
      <c r="C78" s="72"/>
      <c r="D78" s="68"/>
      <c r="E78" s="68"/>
      <c r="F78" s="68"/>
      <c r="G78" s="68"/>
      <c r="H78" s="68"/>
    </row>
    <row r="79" spans="2:8" ht="12.75">
      <c r="B79" s="72"/>
      <c r="C79" s="72"/>
      <c r="D79" s="68"/>
      <c r="E79" s="68"/>
      <c r="F79" s="68"/>
      <c r="G79" s="68"/>
      <c r="H79" s="68"/>
    </row>
    <row r="80" spans="2:8" ht="12.75">
      <c r="B80" s="72"/>
      <c r="C80" s="72"/>
      <c r="D80" s="68"/>
      <c r="E80" s="68"/>
      <c r="F80" s="68"/>
      <c r="G80" s="68"/>
      <c r="H80" s="68"/>
    </row>
    <row r="81" spans="2:8" ht="12.75">
      <c r="B81" s="72"/>
      <c r="C81" s="72"/>
      <c r="D81" s="68"/>
      <c r="E81" s="68"/>
      <c r="F81" s="68"/>
      <c r="G81" s="68"/>
      <c r="H81" s="68"/>
    </row>
    <row r="82" spans="2:3" ht="12.75">
      <c r="B82" s="73"/>
      <c r="C82" s="73"/>
    </row>
    <row r="83" spans="2:3" ht="12.75">
      <c r="B83" s="73"/>
      <c r="C83" s="73"/>
    </row>
    <row r="84" spans="2:3" ht="12.75">
      <c r="B84" s="73"/>
      <c r="C84" s="73"/>
    </row>
    <row r="85" spans="2:3" ht="12.75">
      <c r="B85" s="73"/>
      <c r="C85" s="73"/>
    </row>
    <row r="86" spans="2:3" ht="12.75">
      <c r="B86" s="73"/>
      <c r="C86" s="73"/>
    </row>
    <row r="87" spans="2:3" ht="12.75">
      <c r="B87" s="73"/>
      <c r="C87" s="73"/>
    </row>
    <row r="88" spans="2:3" ht="12.75">
      <c r="B88" s="73"/>
      <c r="C88" s="73"/>
    </row>
    <row r="89" spans="2:3" ht="12.75">
      <c r="B89" s="73"/>
      <c r="C89" s="73"/>
    </row>
    <row r="90" spans="2:3" ht="12.75">
      <c r="B90" s="73"/>
      <c r="C90" s="73"/>
    </row>
    <row r="91" spans="2:3" ht="12.75">
      <c r="B91" s="73"/>
      <c r="C91" s="73"/>
    </row>
    <row r="92" spans="2:3" ht="12.75">
      <c r="B92" s="73"/>
      <c r="C92" s="73"/>
    </row>
    <row r="93" spans="2:3" ht="12.75">
      <c r="B93" s="73"/>
      <c r="C93" s="73"/>
    </row>
    <row r="94" spans="2:3" ht="12.75">
      <c r="B94" s="73"/>
      <c r="C94" s="73"/>
    </row>
    <row r="95" spans="2:3" ht="12.75">
      <c r="B95" s="73"/>
      <c r="C95" s="73"/>
    </row>
    <row r="96" spans="2:3" ht="12.75">
      <c r="B96" s="73"/>
      <c r="C96" s="73"/>
    </row>
    <row r="97" spans="2:3" ht="12.75">
      <c r="B97" s="73"/>
      <c r="C97" s="73"/>
    </row>
    <row r="98" spans="2:3" ht="12.75">
      <c r="B98" s="73"/>
      <c r="C98" s="73"/>
    </row>
    <row r="99" spans="2:3" ht="12.75">
      <c r="B99" s="73"/>
      <c r="C99" s="73"/>
    </row>
    <row r="212" spans="5:6" ht="12.75">
      <c r="E212" s="16" t="s">
        <v>75</v>
      </c>
      <c r="F212" s="16">
        <v>90.4</v>
      </c>
    </row>
    <row r="213" spans="5:6" ht="12.75">
      <c r="E213" s="16" t="s">
        <v>0</v>
      </c>
      <c r="F213" s="16">
        <v>57.8</v>
      </c>
    </row>
    <row r="214" spans="5:6" ht="12.75">
      <c r="E214" s="16" t="s">
        <v>1</v>
      </c>
      <c r="F214" s="16">
        <v>76.6</v>
      </c>
    </row>
    <row r="215" spans="5:6" ht="12.75">
      <c r="E215" s="16" t="s">
        <v>2</v>
      </c>
      <c r="F215" s="16">
        <v>41</v>
      </c>
    </row>
    <row r="216" spans="5:6" ht="12.75">
      <c r="E216" s="16" t="s">
        <v>76</v>
      </c>
      <c r="F216" s="16">
        <v>57.5</v>
      </c>
    </row>
    <row r="217" spans="5:6" ht="12.75">
      <c r="E217" s="16" t="s">
        <v>77</v>
      </c>
      <c r="F217" s="16">
        <v>84.3</v>
      </c>
    </row>
    <row r="218" spans="5:6" ht="12.75">
      <c r="E218" s="16" t="s">
        <v>3</v>
      </c>
      <c r="F218" s="16">
        <v>45.4</v>
      </c>
    </row>
    <row r="219" spans="5:6" ht="12.75">
      <c r="E219" s="16" t="s">
        <v>78</v>
      </c>
      <c r="F219" s="16">
        <v>41.9</v>
      </c>
    </row>
    <row r="220" spans="5:6" ht="12.75">
      <c r="E220" s="16" t="s">
        <v>79</v>
      </c>
      <c r="F220" s="16">
        <v>77.9</v>
      </c>
    </row>
    <row r="221" spans="5:6" ht="12.75">
      <c r="E221" s="16" t="s">
        <v>80</v>
      </c>
      <c r="F221" s="16">
        <v>65.3</v>
      </c>
    </row>
    <row r="222" spans="5:6" ht="12.75">
      <c r="E222" s="16" t="s">
        <v>4</v>
      </c>
      <c r="F222" s="16">
        <v>52.2</v>
      </c>
    </row>
    <row r="223" spans="5:6" ht="12.75">
      <c r="E223" s="16" t="s">
        <v>5</v>
      </c>
      <c r="F223" s="16">
        <v>78.5</v>
      </c>
    </row>
    <row r="224" spans="5:6" ht="12.75">
      <c r="E224" s="16" t="s">
        <v>81</v>
      </c>
      <c r="F224" s="16">
        <v>52.2</v>
      </c>
    </row>
    <row r="225" spans="5:6" ht="12.75">
      <c r="E225" s="16" t="s">
        <v>6</v>
      </c>
      <c r="F225" s="16">
        <v>54.8</v>
      </c>
    </row>
    <row r="226" spans="5:6" ht="12.75">
      <c r="E226" s="16" t="s">
        <v>7</v>
      </c>
      <c r="F226" s="16">
        <v>58.8</v>
      </c>
    </row>
    <row r="227" spans="5:6" ht="12.75">
      <c r="E227" s="16" t="s">
        <v>8</v>
      </c>
      <c r="F227" s="16">
        <v>42</v>
      </c>
    </row>
    <row r="228" spans="5:6" ht="12.75">
      <c r="E228" s="16" t="s">
        <v>9</v>
      </c>
      <c r="F228" s="16">
        <v>53.9</v>
      </c>
    </row>
    <row r="229" spans="5:6" ht="12.75">
      <c r="E229" s="16" t="s">
        <v>10</v>
      </c>
      <c r="F229" s="16">
        <v>73.6</v>
      </c>
    </row>
    <row r="230" spans="5:6" ht="12.75">
      <c r="E230" s="16" t="s">
        <v>11</v>
      </c>
      <c r="F230" s="16">
        <v>72.3</v>
      </c>
    </row>
    <row r="231" spans="5:6" ht="12.75">
      <c r="E231" s="16" t="s">
        <v>82</v>
      </c>
      <c r="F231" s="16">
        <v>55.8</v>
      </c>
    </row>
    <row r="232" spans="5:6" ht="12.75">
      <c r="E232" s="16" t="s">
        <v>83</v>
      </c>
      <c r="F232" s="16">
        <v>14.1</v>
      </c>
    </row>
    <row r="233" spans="5:6" ht="12.75">
      <c r="E233" s="16" t="s">
        <v>12</v>
      </c>
      <c r="F233" s="16">
        <v>36.7</v>
      </c>
    </row>
    <row r="234" spans="5:6" ht="12.75">
      <c r="E234" s="16" t="s">
        <v>84</v>
      </c>
      <c r="F234" s="16">
        <v>73.4</v>
      </c>
    </row>
    <row r="235" spans="5:6" ht="12.75">
      <c r="E235" s="16" t="s">
        <v>13</v>
      </c>
      <c r="F235" s="16">
        <v>71.2</v>
      </c>
    </row>
    <row r="236" spans="5:6" ht="12.75">
      <c r="E236" s="16" t="s">
        <v>14</v>
      </c>
      <c r="F236" s="16">
        <v>35.6</v>
      </c>
    </row>
    <row r="237" spans="5:6" ht="12.75">
      <c r="E237" s="16" t="s">
        <v>15</v>
      </c>
      <c r="F237" s="16">
        <v>39.6</v>
      </c>
    </row>
    <row r="238" spans="5:6" ht="12.75">
      <c r="E238" s="16" t="s">
        <v>85</v>
      </c>
      <c r="F238" s="16">
        <v>51.9</v>
      </c>
    </row>
    <row r="239" spans="5:6" ht="12.75">
      <c r="E239" s="16" t="s">
        <v>86</v>
      </c>
      <c r="F239" s="16">
        <v>56.3</v>
      </c>
    </row>
    <row r="240" spans="5:6" ht="12.75">
      <c r="E240" s="16" t="s">
        <v>16</v>
      </c>
      <c r="F240" s="16">
        <v>56.4</v>
      </c>
    </row>
    <row r="241" spans="5:6" ht="12.75">
      <c r="E241" s="16" t="s">
        <v>87</v>
      </c>
      <c r="F241" s="16">
        <v>56.9</v>
      </c>
    </row>
    <row r="242" spans="5:6" ht="12.75">
      <c r="E242" s="16" t="s">
        <v>17</v>
      </c>
      <c r="F242" s="16">
        <v>28.5</v>
      </c>
    </row>
    <row r="243" spans="5:6" ht="12.75">
      <c r="E243" s="16" t="s">
        <v>18</v>
      </c>
      <c r="F243" s="16">
        <v>90.7</v>
      </c>
    </row>
    <row r="244" spans="5:6" ht="12.75">
      <c r="E244" s="16" t="s">
        <v>19</v>
      </c>
      <c r="F244" s="16">
        <v>40.6</v>
      </c>
    </row>
    <row r="245" spans="5:6" ht="12.75">
      <c r="E245" s="16" t="s">
        <v>20</v>
      </c>
      <c r="F245" s="16">
        <v>52.5</v>
      </c>
    </row>
    <row r="246" spans="5:6" ht="12.75">
      <c r="E246" s="16" t="s">
        <v>21</v>
      </c>
      <c r="F246" s="16">
        <v>48.8</v>
      </c>
    </row>
    <row r="247" spans="5:6" ht="12.75">
      <c r="E247" s="16" t="s">
        <v>22</v>
      </c>
      <c r="F247" s="16">
        <v>54.7</v>
      </c>
    </row>
    <row r="248" spans="5:6" ht="12.75">
      <c r="E248" s="16" t="s">
        <v>88</v>
      </c>
      <c r="F248" s="16">
        <v>40.8</v>
      </c>
    </row>
    <row r="249" spans="5:6" ht="12.75">
      <c r="E249" s="16" t="s">
        <v>89</v>
      </c>
      <c r="F249" s="16">
        <v>60.2</v>
      </c>
    </row>
    <row r="250" spans="5:6" ht="12.75">
      <c r="E250" s="16" t="s">
        <v>90</v>
      </c>
      <c r="F250" s="16">
        <v>100</v>
      </c>
    </row>
    <row r="251" spans="5:6" ht="12.75">
      <c r="E251" s="16" t="s">
        <v>23</v>
      </c>
      <c r="F251" s="16">
        <v>65.9</v>
      </c>
    </row>
    <row r="252" spans="5:6" ht="12.75">
      <c r="E252" s="16" t="s">
        <v>91</v>
      </c>
      <c r="F252" s="16">
        <v>39.2</v>
      </c>
    </row>
    <row r="253" spans="5:6" ht="12.75">
      <c r="E253" s="16" t="s">
        <v>92</v>
      </c>
      <c r="F253" s="16">
        <v>9.6</v>
      </c>
    </row>
    <row r="254" spans="5:6" ht="12.75">
      <c r="E254" s="16" t="s">
        <v>24</v>
      </c>
      <c r="F254" s="16">
        <v>73.9</v>
      </c>
    </row>
    <row r="255" spans="5:6" ht="12.75">
      <c r="E255" s="16" t="s">
        <v>25</v>
      </c>
      <c r="F255" s="16">
        <v>55.6</v>
      </c>
    </row>
    <row r="256" spans="5:6" ht="12.75">
      <c r="E256" s="16" t="s">
        <v>26</v>
      </c>
      <c r="F256" s="16">
        <v>55.2</v>
      </c>
    </row>
    <row r="257" spans="5:6" ht="12.75">
      <c r="E257" s="16" t="s">
        <v>27</v>
      </c>
      <c r="F257" s="16">
        <v>64.5</v>
      </c>
    </row>
    <row r="258" spans="5:6" ht="12.75">
      <c r="E258" s="16" t="s">
        <v>28</v>
      </c>
      <c r="F258" s="16">
        <v>32.6</v>
      </c>
    </row>
    <row r="259" spans="5:6" ht="12.75">
      <c r="E259" s="16" t="s">
        <v>29</v>
      </c>
      <c r="F259" s="16">
        <v>38.3</v>
      </c>
    </row>
    <row r="260" spans="5:6" ht="12.75">
      <c r="E260" s="16" t="s">
        <v>107</v>
      </c>
      <c r="F260" s="16">
        <v>54.55588235294118</v>
      </c>
    </row>
    <row r="261" ht="12.75">
      <c r="E261" s="16" t="s">
        <v>117</v>
      </c>
    </row>
  </sheetData>
  <sheetProtection/>
  <mergeCells count="5">
    <mergeCell ref="A58:AB58"/>
    <mergeCell ref="A57:AB57"/>
    <mergeCell ref="A6:AB6"/>
    <mergeCell ref="A8:M8"/>
    <mergeCell ref="S8:AD8"/>
  </mergeCells>
  <hyperlinks>
    <hyperlink ref="A60" r:id="rId1" display="www.oecd.org/pensions/pensionsataglance.htm"/>
    <hyperlink ref="A1" r:id="rId2" display="http://dx.doi.org/10.1787/pension_glance-2013-fr"/>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4"/>
  <drawing r:id="rId3"/>
</worksheet>
</file>

<file path=xl/worksheets/sheet2.xml><?xml version="1.0" encoding="utf-8"?>
<worksheet xmlns="http://schemas.openxmlformats.org/spreadsheetml/2006/main" xmlns:r="http://schemas.openxmlformats.org/officeDocument/2006/relationships">
  <dimension ref="B1:P52"/>
  <sheetViews>
    <sheetView zoomScalePageLayoutView="0" workbookViewId="0" topLeftCell="A7">
      <selection activeCell="B5" sqref="B5:H36"/>
    </sheetView>
  </sheetViews>
  <sheetFormatPr defaultColWidth="9.33203125" defaultRowHeight="12.75"/>
  <cols>
    <col min="1" max="1" width="2" style="0" customWidth="1"/>
    <col min="2" max="2" width="15.33203125" style="0" customWidth="1"/>
    <col min="10" max="10" width="13.16015625" style="0" customWidth="1"/>
  </cols>
  <sheetData>
    <row r="1" ht="12.75">
      <c r="B1" s="5" t="s">
        <v>31</v>
      </c>
    </row>
    <row r="2" spans="2:10" ht="12.75">
      <c r="B2" s="5" t="s">
        <v>42</v>
      </c>
      <c r="J2" s="6" t="s">
        <v>32</v>
      </c>
    </row>
    <row r="3" ht="12.75">
      <c r="B3" s="5" t="s">
        <v>33</v>
      </c>
    </row>
    <row r="5" spans="2:16" ht="12.75">
      <c r="B5" s="8" t="s">
        <v>34</v>
      </c>
      <c r="C5" s="8">
        <v>0</v>
      </c>
      <c r="D5" s="8">
        <v>0.5</v>
      </c>
      <c r="E5" s="8">
        <v>0.8</v>
      </c>
      <c r="F5" s="8">
        <v>1</v>
      </c>
      <c r="G5" s="8">
        <v>1.5</v>
      </c>
      <c r="H5" s="8">
        <v>2</v>
      </c>
      <c r="J5" s="8" t="s">
        <v>34</v>
      </c>
      <c r="K5" s="8">
        <v>0</v>
      </c>
      <c r="L5" s="8">
        <v>0.5</v>
      </c>
      <c r="M5" s="8">
        <v>0.8</v>
      </c>
      <c r="N5" s="8">
        <v>1</v>
      </c>
      <c r="O5" s="8">
        <v>1.5</v>
      </c>
      <c r="P5">
        <v>2</v>
      </c>
    </row>
    <row r="6" spans="2:15" ht="12.75">
      <c r="B6" s="8"/>
      <c r="C6" s="8"/>
      <c r="D6" s="8"/>
      <c r="E6" s="8"/>
      <c r="F6" s="8"/>
      <c r="G6" s="8"/>
      <c r="H6" s="8"/>
      <c r="J6" s="8"/>
      <c r="K6" s="8"/>
      <c r="L6" s="8"/>
      <c r="M6" s="8"/>
      <c r="N6" s="8"/>
      <c r="O6" s="8"/>
    </row>
    <row r="7" spans="2:16" ht="12.75">
      <c r="B7" s="8" t="s">
        <v>0</v>
      </c>
      <c r="C7" s="8">
        <v>7.7</v>
      </c>
      <c r="D7" s="8">
        <v>11.7</v>
      </c>
      <c r="E7" s="8">
        <v>8.5</v>
      </c>
      <c r="F7" s="8">
        <v>6.9</v>
      </c>
      <c r="G7" s="8">
        <v>5.3</v>
      </c>
      <c r="H7" s="8">
        <v>4.5</v>
      </c>
      <c r="J7" s="8" t="s">
        <v>0</v>
      </c>
      <c r="K7" s="8">
        <v>9</v>
      </c>
      <c r="L7" s="8">
        <v>13.7</v>
      </c>
      <c r="M7" s="8">
        <v>9.9</v>
      </c>
      <c r="N7" s="8">
        <v>8.1</v>
      </c>
      <c r="O7" s="8">
        <v>6.2</v>
      </c>
      <c r="P7">
        <v>5.2</v>
      </c>
    </row>
    <row r="8" spans="2:16" ht="12.75">
      <c r="B8" s="8" t="s">
        <v>1</v>
      </c>
      <c r="C8" s="8">
        <v>12</v>
      </c>
      <c r="D8" s="8">
        <v>12.2</v>
      </c>
      <c r="E8" s="8">
        <v>12.2</v>
      </c>
      <c r="F8" s="8">
        <v>11.6</v>
      </c>
      <c r="G8" s="8">
        <v>10.5</v>
      </c>
      <c r="H8" s="8">
        <v>7.9</v>
      </c>
      <c r="J8" s="8" t="s">
        <v>1</v>
      </c>
      <c r="K8" s="8">
        <v>13.9</v>
      </c>
      <c r="L8" s="8">
        <v>14.2</v>
      </c>
      <c r="M8" s="8">
        <v>14.2</v>
      </c>
      <c r="N8" s="8">
        <v>13.5</v>
      </c>
      <c r="O8" s="8">
        <v>12.1</v>
      </c>
      <c r="P8">
        <v>9.1</v>
      </c>
    </row>
    <row r="9" spans="2:16" ht="12.75">
      <c r="B9" s="8" t="s">
        <v>2</v>
      </c>
      <c r="C9" s="8">
        <v>6.5</v>
      </c>
      <c r="D9" s="8">
        <v>8.9</v>
      </c>
      <c r="E9" s="8">
        <v>6.6</v>
      </c>
      <c r="F9" s="8">
        <v>6.4</v>
      </c>
      <c r="G9" s="8">
        <v>5</v>
      </c>
      <c r="H9" s="8">
        <v>3.7</v>
      </c>
      <c r="J9" s="8" t="s">
        <v>2</v>
      </c>
      <c r="K9" s="8">
        <v>7.5</v>
      </c>
      <c r="L9" s="8">
        <v>10.3</v>
      </c>
      <c r="M9" s="8">
        <v>7.6</v>
      </c>
      <c r="N9" s="8">
        <v>7.5</v>
      </c>
      <c r="O9" s="8">
        <v>5.8</v>
      </c>
      <c r="P9">
        <v>4.3</v>
      </c>
    </row>
    <row r="10" spans="2:16" ht="12.75">
      <c r="B10" s="8" t="s">
        <v>3</v>
      </c>
      <c r="C10" s="8">
        <v>7.7</v>
      </c>
      <c r="D10" s="8">
        <v>11.7</v>
      </c>
      <c r="E10" s="8">
        <v>8.4</v>
      </c>
      <c r="F10" s="8">
        <v>6.8</v>
      </c>
      <c r="G10" s="8">
        <v>4.5</v>
      </c>
      <c r="H10" s="8">
        <v>3.4</v>
      </c>
      <c r="J10" s="8" t="s">
        <v>3</v>
      </c>
      <c r="K10" s="8">
        <v>8.9</v>
      </c>
      <c r="L10" s="8">
        <v>13.6</v>
      </c>
      <c r="M10" s="8">
        <v>9.8</v>
      </c>
      <c r="N10" s="8">
        <v>7.9</v>
      </c>
      <c r="O10" s="8">
        <v>5.3</v>
      </c>
      <c r="P10">
        <v>4</v>
      </c>
    </row>
    <row r="11" spans="2:16" ht="12.75">
      <c r="B11" s="8" t="s">
        <v>4</v>
      </c>
      <c r="C11" s="8">
        <v>8.4</v>
      </c>
      <c r="D11" s="8">
        <v>12.1</v>
      </c>
      <c r="E11" s="8">
        <v>9.1</v>
      </c>
      <c r="F11" s="8">
        <v>7.6</v>
      </c>
      <c r="G11" s="8">
        <v>5.6</v>
      </c>
      <c r="H11" s="8">
        <v>4.4</v>
      </c>
      <c r="J11" s="8" t="s">
        <v>4</v>
      </c>
      <c r="K11" s="8">
        <v>9.9</v>
      </c>
      <c r="L11" s="8">
        <v>14.3</v>
      </c>
      <c r="M11" s="8">
        <v>10.8</v>
      </c>
      <c r="N11" s="8">
        <v>9</v>
      </c>
      <c r="O11" s="8">
        <v>6.6</v>
      </c>
      <c r="P11">
        <v>5.2</v>
      </c>
    </row>
    <row r="12" spans="2:16" ht="12.75">
      <c r="B12" s="8" t="s">
        <v>5</v>
      </c>
      <c r="C12" s="8">
        <v>12.8</v>
      </c>
      <c r="D12" s="8">
        <v>18.5</v>
      </c>
      <c r="E12" s="8">
        <v>13.9</v>
      </c>
      <c r="F12" s="8">
        <v>11.6</v>
      </c>
      <c r="G12" s="8">
        <v>9.6</v>
      </c>
      <c r="H12" s="8">
        <v>9</v>
      </c>
      <c r="J12" s="8" t="s">
        <v>5</v>
      </c>
      <c r="K12" s="8">
        <v>14.7</v>
      </c>
      <c r="L12" s="8">
        <v>21.3</v>
      </c>
      <c r="M12" s="8">
        <v>16</v>
      </c>
      <c r="N12" s="8">
        <v>13.3</v>
      </c>
      <c r="O12" s="8">
        <v>11</v>
      </c>
      <c r="P12">
        <v>10.3</v>
      </c>
    </row>
    <row r="13" spans="2:16" ht="12.75">
      <c r="B13" s="8" t="s">
        <v>6</v>
      </c>
      <c r="C13" s="8">
        <v>8.8</v>
      </c>
      <c r="D13" s="8">
        <v>10.4</v>
      </c>
      <c r="E13" s="8">
        <v>8.8</v>
      </c>
      <c r="F13" s="8">
        <v>8.8</v>
      </c>
      <c r="G13" s="8">
        <v>8.8</v>
      </c>
      <c r="H13" s="8">
        <v>8.8</v>
      </c>
      <c r="J13" s="8" t="s">
        <v>6</v>
      </c>
      <c r="K13" s="8">
        <v>10.5</v>
      </c>
      <c r="L13" s="8">
        <v>12.3</v>
      </c>
      <c r="M13" s="8">
        <v>10.5</v>
      </c>
      <c r="N13" s="8">
        <v>10.5</v>
      </c>
      <c r="O13" s="8">
        <v>10.5</v>
      </c>
      <c r="P13">
        <v>10.5</v>
      </c>
    </row>
    <row r="14" spans="2:16" ht="12.75">
      <c r="B14" s="8" t="s">
        <v>7</v>
      </c>
      <c r="C14" s="8">
        <v>9.3</v>
      </c>
      <c r="D14" s="8">
        <v>10.8</v>
      </c>
      <c r="E14" s="8">
        <v>9.3</v>
      </c>
      <c r="F14" s="8">
        <v>9.3</v>
      </c>
      <c r="G14" s="8">
        <v>8.5</v>
      </c>
      <c r="H14" s="8">
        <v>8</v>
      </c>
      <c r="J14" s="8" t="s">
        <v>7</v>
      </c>
      <c r="K14" s="8">
        <v>10.8</v>
      </c>
      <c r="L14" s="8">
        <v>12.5</v>
      </c>
      <c r="M14" s="8">
        <v>10.8</v>
      </c>
      <c r="N14" s="8">
        <v>10.8</v>
      </c>
      <c r="O14" s="8">
        <v>9.8</v>
      </c>
      <c r="P14">
        <v>9.3</v>
      </c>
    </row>
    <row r="15" spans="2:16" ht="12.75">
      <c r="B15" s="8" t="s">
        <v>8</v>
      </c>
      <c r="C15" s="8">
        <v>7.2</v>
      </c>
      <c r="D15" s="8">
        <v>7.2</v>
      </c>
      <c r="E15" s="8">
        <v>7.2</v>
      </c>
      <c r="F15" s="8">
        <v>7.2</v>
      </c>
      <c r="G15" s="8">
        <v>7.1</v>
      </c>
      <c r="H15" s="8">
        <v>5.3</v>
      </c>
      <c r="J15" s="8" t="s">
        <v>8</v>
      </c>
      <c r="K15" s="8">
        <v>8.5</v>
      </c>
      <c r="L15" s="8">
        <v>8.5</v>
      </c>
      <c r="M15" s="8">
        <v>8.5</v>
      </c>
      <c r="N15" s="8">
        <v>8.5</v>
      </c>
      <c r="O15" s="8">
        <v>8.4</v>
      </c>
      <c r="P15">
        <v>6.3</v>
      </c>
    </row>
    <row r="16" spans="2:16" ht="12.75">
      <c r="B16" s="8" t="s">
        <v>9</v>
      </c>
      <c r="C16" s="8">
        <v>14.3</v>
      </c>
      <c r="D16" s="8">
        <v>14.3</v>
      </c>
      <c r="E16" s="8">
        <v>14.3</v>
      </c>
      <c r="F16" s="8">
        <v>14.3</v>
      </c>
      <c r="G16" s="8">
        <v>14.3</v>
      </c>
      <c r="H16" s="8">
        <v>14.3</v>
      </c>
      <c r="J16" s="8" t="s">
        <v>9</v>
      </c>
      <c r="K16" s="8">
        <v>16.6</v>
      </c>
      <c r="L16" s="8">
        <v>16.6</v>
      </c>
      <c r="M16" s="8">
        <v>16.6</v>
      </c>
      <c r="N16" s="8">
        <v>16.6</v>
      </c>
      <c r="O16" s="8">
        <v>16.6</v>
      </c>
      <c r="P16">
        <v>16.6</v>
      </c>
    </row>
    <row r="17" spans="2:16" ht="12.75">
      <c r="B17" s="8" t="s">
        <v>10</v>
      </c>
      <c r="C17" s="8">
        <v>12.4</v>
      </c>
      <c r="D17" s="8">
        <v>12.4</v>
      </c>
      <c r="E17" s="8">
        <v>12.4</v>
      </c>
      <c r="F17" s="8">
        <v>12.4</v>
      </c>
      <c r="G17" s="8">
        <v>12.4</v>
      </c>
      <c r="H17" s="8">
        <v>12.4</v>
      </c>
      <c r="J17" s="8" t="s">
        <v>10</v>
      </c>
      <c r="K17" s="8">
        <v>15.4</v>
      </c>
      <c r="L17" s="8">
        <v>15.4</v>
      </c>
      <c r="M17" s="8">
        <v>15.4</v>
      </c>
      <c r="N17" s="8">
        <v>15.4</v>
      </c>
      <c r="O17" s="8">
        <v>15.4</v>
      </c>
      <c r="P17">
        <v>15.4</v>
      </c>
    </row>
    <row r="18" spans="2:16" ht="12.75">
      <c r="B18" s="8" t="s">
        <v>11</v>
      </c>
      <c r="C18" s="8">
        <v>14</v>
      </c>
      <c r="D18" s="8">
        <v>17</v>
      </c>
      <c r="E18" s="8">
        <v>14.2</v>
      </c>
      <c r="F18" s="8">
        <v>13.7</v>
      </c>
      <c r="G18" s="8">
        <v>13.2</v>
      </c>
      <c r="H18" s="8">
        <v>12.9</v>
      </c>
      <c r="J18" s="8" t="s">
        <v>11</v>
      </c>
      <c r="K18" s="8">
        <v>15.7</v>
      </c>
      <c r="L18" s="8">
        <v>19.1</v>
      </c>
      <c r="M18" s="8">
        <v>15.9</v>
      </c>
      <c r="N18" s="8">
        <v>15.4</v>
      </c>
      <c r="O18" s="8">
        <v>14.8</v>
      </c>
      <c r="P18">
        <v>14.5</v>
      </c>
    </row>
    <row r="19" spans="2:16" ht="12.75">
      <c r="B19" s="8" t="s">
        <v>12</v>
      </c>
      <c r="C19" s="8">
        <v>7.1</v>
      </c>
      <c r="D19" s="8">
        <v>12.1</v>
      </c>
      <c r="E19" s="8">
        <v>8.1</v>
      </c>
      <c r="F19" s="8">
        <v>6.1</v>
      </c>
      <c r="G19" s="8">
        <v>4</v>
      </c>
      <c r="H19" s="8">
        <v>3</v>
      </c>
      <c r="J19" s="8" t="s">
        <v>12</v>
      </c>
      <c r="K19" s="8">
        <v>8.4</v>
      </c>
      <c r="L19" s="8">
        <v>14.5</v>
      </c>
      <c r="M19" s="8">
        <v>9.6</v>
      </c>
      <c r="N19" s="8">
        <v>7.2</v>
      </c>
      <c r="O19" s="8">
        <v>4.8</v>
      </c>
      <c r="P19">
        <v>3.6</v>
      </c>
    </row>
    <row r="20" spans="2:16" ht="12.75">
      <c r="B20" s="8" t="s">
        <v>13</v>
      </c>
      <c r="C20" s="8">
        <v>10</v>
      </c>
      <c r="D20" s="8">
        <v>10</v>
      </c>
      <c r="E20" s="8">
        <v>10</v>
      </c>
      <c r="F20" s="8">
        <v>10</v>
      </c>
      <c r="G20" s="8">
        <v>9.9</v>
      </c>
      <c r="H20" s="8">
        <v>9.8</v>
      </c>
      <c r="J20" s="8" t="s">
        <v>13</v>
      </c>
      <c r="K20" s="8">
        <v>10.7</v>
      </c>
      <c r="L20" s="8">
        <v>10.7</v>
      </c>
      <c r="M20" s="8">
        <v>10.7</v>
      </c>
      <c r="N20" s="8">
        <v>10.7</v>
      </c>
      <c r="O20" s="8">
        <v>10.7</v>
      </c>
      <c r="P20">
        <v>10.6</v>
      </c>
    </row>
    <row r="21" spans="2:16" ht="12.75">
      <c r="B21" s="8" t="s">
        <v>14</v>
      </c>
      <c r="C21" s="8">
        <v>5.9</v>
      </c>
      <c r="D21" s="8">
        <v>7.8</v>
      </c>
      <c r="E21" s="8">
        <v>6.3</v>
      </c>
      <c r="F21" s="8">
        <v>5.6</v>
      </c>
      <c r="G21" s="8">
        <v>4.9</v>
      </c>
      <c r="H21" s="8">
        <v>4.4</v>
      </c>
      <c r="J21" s="8" t="s">
        <v>14</v>
      </c>
      <c r="K21" s="8">
        <v>6.7</v>
      </c>
      <c r="L21" s="8">
        <v>8.8</v>
      </c>
      <c r="M21" s="8">
        <v>7.1</v>
      </c>
      <c r="N21" s="8">
        <v>6.3</v>
      </c>
      <c r="O21" s="8">
        <v>5.5</v>
      </c>
      <c r="P21">
        <v>5</v>
      </c>
    </row>
    <row r="22" spans="2:16" ht="12.75">
      <c r="B22" s="8" t="s">
        <v>15</v>
      </c>
      <c r="C22" s="8">
        <v>6.3</v>
      </c>
      <c r="D22" s="8">
        <v>8.9</v>
      </c>
      <c r="E22" s="8">
        <v>6.9</v>
      </c>
      <c r="F22" s="8">
        <v>5.9</v>
      </c>
      <c r="G22" s="8">
        <v>4.7</v>
      </c>
      <c r="H22" s="8">
        <v>3.5</v>
      </c>
      <c r="J22" s="8" t="s">
        <v>15</v>
      </c>
      <c r="K22" s="8">
        <v>7.5</v>
      </c>
      <c r="L22" s="8">
        <v>10.7</v>
      </c>
      <c r="M22" s="8">
        <v>8.2</v>
      </c>
      <c r="N22" s="8">
        <v>7</v>
      </c>
      <c r="O22" s="8">
        <v>5.6</v>
      </c>
      <c r="P22">
        <v>4.2</v>
      </c>
    </row>
    <row r="23" spans="2:16" ht="12.75">
      <c r="B23" s="8" t="s">
        <v>16</v>
      </c>
      <c r="C23" s="8">
        <v>19.7</v>
      </c>
      <c r="D23" s="8">
        <v>21.7</v>
      </c>
      <c r="E23" s="8">
        <v>20</v>
      </c>
      <c r="F23" s="8">
        <v>19.2</v>
      </c>
      <c r="G23" s="8">
        <v>18.4</v>
      </c>
      <c r="H23" s="8">
        <v>18</v>
      </c>
      <c r="J23" s="8" t="s">
        <v>16</v>
      </c>
      <c r="K23" s="8">
        <v>24</v>
      </c>
      <c r="L23" s="8">
        <v>26.5</v>
      </c>
      <c r="M23" s="8">
        <v>24.5</v>
      </c>
      <c r="N23" s="8">
        <v>23.5</v>
      </c>
      <c r="O23" s="8">
        <v>22.5</v>
      </c>
      <c r="P23">
        <v>22</v>
      </c>
    </row>
    <row r="24" spans="2:16" ht="12.75">
      <c r="B24" s="8" t="s">
        <v>17</v>
      </c>
      <c r="C24" s="8">
        <v>4.9</v>
      </c>
      <c r="D24" s="8">
        <v>7.3</v>
      </c>
      <c r="E24" s="8">
        <v>5</v>
      </c>
      <c r="F24" s="8">
        <v>4.8</v>
      </c>
      <c r="G24" s="8">
        <v>4.6</v>
      </c>
      <c r="H24" s="8">
        <v>4.5</v>
      </c>
      <c r="J24" s="8" t="s">
        <v>17</v>
      </c>
      <c r="K24" s="8">
        <v>5.2</v>
      </c>
      <c r="L24" s="8">
        <v>8.9</v>
      </c>
      <c r="M24" s="8">
        <v>5.9</v>
      </c>
      <c r="N24" s="8">
        <v>4.8</v>
      </c>
      <c r="O24" s="8">
        <v>4.6</v>
      </c>
      <c r="P24">
        <v>4.5</v>
      </c>
    </row>
    <row r="25" spans="2:16" ht="12.75">
      <c r="B25" s="8" t="s">
        <v>18</v>
      </c>
      <c r="C25" s="8">
        <v>16.4</v>
      </c>
      <c r="D25" s="8">
        <v>17.2</v>
      </c>
      <c r="E25" s="8">
        <v>16.6</v>
      </c>
      <c r="F25" s="8">
        <v>16.3</v>
      </c>
      <c r="G25" s="8">
        <v>16</v>
      </c>
      <c r="H25" s="8">
        <v>15.8</v>
      </c>
      <c r="J25" s="8" t="s">
        <v>18</v>
      </c>
      <c r="K25" s="8">
        <v>19.2</v>
      </c>
      <c r="L25" s="8">
        <v>20.1</v>
      </c>
      <c r="M25" s="8">
        <v>19.4</v>
      </c>
      <c r="N25" s="8">
        <v>19.1</v>
      </c>
      <c r="O25" s="8">
        <v>18.7</v>
      </c>
      <c r="P25">
        <v>18.5</v>
      </c>
    </row>
    <row r="26" spans="2:16" ht="12.75">
      <c r="B26" s="8" t="s">
        <v>19</v>
      </c>
      <c r="C26" s="8">
        <v>8.4</v>
      </c>
      <c r="D26" s="8">
        <v>14.3</v>
      </c>
      <c r="E26" s="8">
        <v>9.6</v>
      </c>
      <c r="F26" s="8">
        <v>7.2</v>
      </c>
      <c r="G26" s="8">
        <v>4.8</v>
      </c>
      <c r="H26" s="8">
        <v>3.6</v>
      </c>
      <c r="J26" s="8" t="s">
        <v>19</v>
      </c>
      <c r="K26" s="8">
        <v>9.9</v>
      </c>
      <c r="L26" s="8">
        <v>16.8</v>
      </c>
      <c r="M26" s="8">
        <v>11.2</v>
      </c>
      <c r="N26" s="8">
        <v>8.4</v>
      </c>
      <c r="O26" s="8">
        <v>5.6</v>
      </c>
      <c r="P26">
        <v>4.2</v>
      </c>
    </row>
    <row r="27" spans="2:16" ht="12.75">
      <c r="B27" s="8" t="s">
        <v>20</v>
      </c>
      <c r="C27" s="8">
        <v>10.3</v>
      </c>
      <c r="D27" s="8">
        <v>11.4</v>
      </c>
      <c r="E27" s="8">
        <v>10.5</v>
      </c>
      <c r="F27" s="8">
        <v>10.2</v>
      </c>
      <c r="G27" s="8">
        <v>8.5</v>
      </c>
      <c r="H27" s="8">
        <v>7.2</v>
      </c>
      <c r="J27" s="8" t="s">
        <v>20</v>
      </c>
      <c r="K27" s="8">
        <v>12</v>
      </c>
      <c r="L27" s="8">
        <v>13.4</v>
      </c>
      <c r="M27" s="8">
        <v>12.3</v>
      </c>
      <c r="N27" s="8">
        <v>11.9</v>
      </c>
      <c r="O27" s="8">
        <v>9.9</v>
      </c>
      <c r="P27">
        <v>8.4</v>
      </c>
    </row>
    <row r="28" spans="2:16" ht="12.75">
      <c r="B28" s="8" t="s">
        <v>21</v>
      </c>
      <c r="C28" s="8">
        <v>8.4</v>
      </c>
      <c r="D28" s="8">
        <v>8.4</v>
      </c>
      <c r="E28" s="8">
        <v>8.4</v>
      </c>
      <c r="F28" s="8">
        <v>8.4</v>
      </c>
      <c r="G28" s="8">
        <v>8.4</v>
      </c>
      <c r="H28" s="8">
        <v>8.4</v>
      </c>
      <c r="J28" s="8" t="s">
        <v>21</v>
      </c>
      <c r="K28" s="8">
        <v>8.6</v>
      </c>
      <c r="L28" s="8">
        <v>9.5</v>
      </c>
      <c r="M28" s="8">
        <v>8.6</v>
      </c>
      <c r="N28" s="8">
        <v>8.6</v>
      </c>
      <c r="O28" s="8">
        <v>8.6</v>
      </c>
      <c r="P28">
        <v>8.6</v>
      </c>
    </row>
    <row r="29" spans="2:16" ht="12.75">
      <c r="B29" s="8" t="s">
        <v>22</v>
      </c>
      <c r="C29" s="8">
        <v>8.1</v>
      </c>
      <c r="D29" s="8">
        <v>8</v>
      </c>
      <c r="E29" s="8">
        <v>7.9</v>
      </c>
      <c r="F29" s="8">
        <v>8.1</v>
      </c>
      <c r="G29" s="8">
        <v>8</v>
      </c>
      <c r="H29" s="8">
        <v>7.9</v>
      </c>
      <c r="J29" s="8" t="s">
        <v>22</v>
      </c>
      <c r="K29" s="8">
        <v>9.5</v>
      </c>
      <c r="L29" s="8">
        <v>9.3</v>
      </c>
      <c r="M29" s="8">
        <v>9.2</v>
      </c>
      <c r="N29" s="8">
        <v>9.5</v>
      </c>
      <c r="O29" s="8">
        <v>9.3</v>
      </c>
      <c r="P29">
        <v>9.2</v>
      </c>
    </row>
    <row r="30" spans="2:16" ht="12.75">
      <c r="B30" s="8" t="s">
        <v>23</v>
      </c>
      <c r="C30" s="8">
        <v>8.8</v>
      </c>
      <c r="D30" s="8">
        <v>8.8</v>
      </c>
      <c r="E30" s="8">
        <v>8.8</v>
      </c>
      <c r="F30" s="8">
        <v>8.8</v>
      </c>
      <c r="G30" s="8">
        <v>8.8</v>
      </c>
      <c r="H30" s="8">
        <v>8.8</v>
      </c>
      <c r="J30" s="8" t="s">
        <v>23</v>
      </c>
      <c r="K30" s="8">
        <v>10.6</v>
      </c>
      <c r="L30" s="8">
        <v>10.6</v>
      </c>
      <c r="M30" s="8">
        <v>10.6</v>
      </c>
      <c r="N30" s="8">
        <v>10.6</v>
      </c>
      <c r="O30" s="8">
        <v>10.6</v>
      </c>
      <c r="P30">
        <v>10.6</v>
      </c>
    </row>
    <row r="31" spans="2:16" ht="12.75">
      <c r="B31" s="8" t="s">
        <v>24</v>
      </c>
      <c r="C31" s="8">
        <v>12.2</v>
      </c>
      <c r="D31" s="8">
        <v>12.2</v>
      </c>
      <c r="E31" s="8">
        <v>12.2</v>
      </c>
      <c r="F31" s="8">
        <v>12.2</v>
      </c>
      <c r="G31" s="8">
        <v>12.2</v>
      </c>
      <c r="H31" s="8">
        <v>10</v>
      </c>
      <c r="J31" s="8" t="s">
        <v>24</v>
      </c>
      <c r="K31" s="8">
        <v>14.3</v>
      </c>
      <c r="L31" s="8">
        <v>14.3</v>
      </c>
      <c r="M31" s="8">
        <v>14.3</v>
      </c>
      <c r="N31" s="8">
        <v>14.3</v>
      </c>
      <c r="O31" s="8">
        <v>14.3</v>
      </c>
      <c r="P31">
        <v>11.7</v>
      </c>
    </row>
    <row r="32" spans="2:16" ht="12.75">
      <c r="B32" s="8" t="s">
        <v>25</v>
      </c>
      <c r="C32" s="8">
        <v>9.9</v>
      </c>
      <c r="D32" s="8">
        <v>12.2</v>
      </c>
      <c r="E32" s="8">
        <v>10.3</v>
      </c>
      <c r="F32" s="8">
        <v>9.9</v>
      </c>
      <c r="G32" s="8">
        <v>12</v>
      </c>
      <c r="H32" s="8">
        <v>12.9</v>
      </c>
      <c r="J32" s="8" t="s">
        <v>25</v>
      </c>
      <c r="K32" s="8">
        <v>11.3</v>
      </c>
      <c r="L32" s="8">
        <v>14</v>
      </c>
      <c r="M32" s="8">
        <v>11.8</v>
      </c>
      <c r="N32" s="8">
        <v>11.3</v>
      </c>
      <c r="O32" s="8">
        <v>13.7</v>
      </c>
      <c r="P32">
        <v>14.7</v>
      </c>
    </row>
    <row r="33" spans="2:16" ht="12.75">
      <c r="B33" s="8" t="s">
        <v>26</v>
      </c>
      <c r="C33" s="8">
        <v>10.5</v>
      </c>
      <c r="D33" s="8">
        <v>10.7</v>
      </c>
      <c r="E33" s="8">
        <v>10.5</v>
      </c>
      <c r="F33" s="8">
        <v>9.8</v>
      </c>
      <c r="G33" s="8">
        <v>6.8</v>
      </c>
      <c r="H33" s="8">
        <v>5.1</v>
      </c>
      <c r="J33" s="8" t="s">
        <v>26</v>
      </c>
      <c r="K33" s="8">
        <v>12.8</v>
      </c>
      <c r="L33" s="8">
        <v>13.1</v>
      </c>
      <c r="M33" s="8">
        <v>12.9</v>
      </c>
      <c r="N33" s="8">
        <v>12</v>
      </c>
      <c r="O33" s="8">
        <v>8.3</v>
      </c>
      <c r="P33">
        <v>6.2</v>
      </c>
    </row>
    <row r="34" spans="2:16" ht="12.75">
      <c r="B34" s="8" t="s">
        <v>27</v>
      </c>
      <c r="C34" s="8">
        <v>11</v>
      </c>
      <c r="D34" s="8">
        <v>11</v>
      </c>
      <c r="E34" s="8">
        <v>11</v>
      </c>
      <c r="F34" s="8">
        <v>11</v>
      </c>
      <c r="G34" s="8">
        <v>11</v>
      </c>
      <c r="H34" s="8">
        <v>11</v>
      </c>
      <c r="J34" s="8" t="s">
        <v>27</v>
      </c>
      <c r="K34" s="8">
        <v>12.9</v>
      </c>
      <c r="L34" s="8">
        <v>12.9</v>
      </c>
      <c r="M34" s="8">
        <v>12.9</v>
      </c>
      <c r="N34" s="8">
        <v>12.9</v>
      </c>
      <c r="O34" s="8">
        <v>12.9</v>
      </c>
      <c r="P34">
        <v>12.9</v>
      </c>
    </row>
    <row r="35" spans="2:16" ht="12.75">
      <c r="B35" s="8" t="s">
        <v>28</v>
      </c>
      <c r="C35" s="8">
        <v>4.5</v>
      </c>
      <c r="D35" s="8">
        <v>6.8</v>
      </c>
      <c r="E35" s="8">
        <v>4.9</v>
      </c>
      <c r="F35" s="8">
        <v>4.1</v>
      </c>
      <c r="G35" s="8">
        <v>2.9</v>
      </c>
      <c r="H35" s="8">
        <v>2.1</v>
      </c>
      <c r="J35" s="8" t="s">
        <v>28</v>
      </c>
      <c r="K35" s="8">
        <v>5.2</v>
      </c>
      <c r="L35" s="8">
        <v>7.8</v>
      </c>
      <c r="M35" s="8">
        <v>5.6</v>
      </c>
      <c r="N35" s="8">
        <v>4.7</v>
      </c>
      <c r="O35" s="8">
        <v>3.3</v>
      </c>
      <c r="P35">
        <v>2.5</v>
      </c>
    </row>
    <row r="36" spans="2:16" ht="12.75">
      <c r="B36" s="8" t="s">
        <v>29</v>
      </c>
      <c r="C36" s="8">
        <v>5.8</v>
      </c>
      <c r="D36" s="8">
        <v>7.2</v>
      </c>
      <c r="E36" s="8">
        <v>6.1</v>
      </c>
      <c r="F36" s="8">
        <v>5.5</v>
      </c>
      <c r="G36" s="8">
        <v>4.9</v>
      </c>
      <c r="H36" s="8">
        <v>4.1</v>
      </c>
      <c r="J36" s="8" t="s">
        <v>29</v>
      </c>
      <c r="K36" s="8">
        <v>6.8</v>
      </c>
      <c r="L36" s="8">
        <v>8.3</v>
      </c>
      <c r="M36" s="8">
        <v>7.1</v>
      </c>
      <c r="N36" s="8">
        <v>6.4</v>
      </c>
      <c r="O36" s="8">
        <v>5.7</v>
      </c>
      <c r="P36">
        <v>4.8</v>
      </c>
    </row>
    <row r="37" spans="2:15" ht="12.75">
      <c r="B37" s="8"/>
      <c r="C37" s="8"/>
      <c r="D37" s="8"/>
      <c r="E37" s="8"/>
      <c r="F37" s="8"/>
      <c r="G37" s="8"/>
      <c r="H37" s="8"/>
      <c r="J37" s="8"/>
      <c r="K37" s="8"/>
      <c r="L37" s="8"/>
      <c r="M37" s="8"/>
      <c r="N37" s="8"/>
      <c r="O37" s="8"/>
    </row>
    <row r="38" spans="2:16" ht="12.75">
      <c r="B38" s="8" t="s">
        <v>30</v>
      </c>
      <c r="C38" s="9">
        <f aca="true" t="shared" si="0" ref="C38:H38">AVERAGE(C7:C36)</f>
        <v>9.643333333333334</v>
      </c>
      <c r="D38" s="9">
        <f t="shared" si="0"/>
        <v>11.439999999999998</v>
      </c>
      <c r="E38" s="9">
        <f t="shared" si="0"/>
        <v>9.933333333333334</v>
      </c>
      <c r="F38" s="9">
        <f t="shared" si="0"/>
        <v>9.323333333333332</v>
      </c>
      <c r="G38" s="9">
        <f t="shared" si="0"/>
        <v>8.520000000000001</v>
      </c>
      <c r="H38" s="9">
        <f t="shared" si="0"/>
        <v>7.823333333333334</v>
      </c>
      <c r="J38" s="8" t="s">
        <v>30</v>
      </c>
      <c r="K38" s="8">
        <f aca="true" t="shared" si="1" ref="K38:P38">AVERAGE(K7:K36)</f>
        <v>11.23333333333333</v>
      </c>
      <c r="L38" s="8">
        <f t="shared" si="1"/>
        <v>13.400000000000002</v>
      </c>
      <c r="M38" s="8">
        <f t="shared" si="1"/>
        <v>11.596666666666668</v>
      </c>
      <c r="N38" s="8">
        <f t="shared" si="1"/>
        <v>10.856666666666666</v>
      </c>
      <c r="O38" s="8">
        <f t="shared" si="1"/>
        <v>9.903333333333332</v>
      </c>
      <c r="P38" s="1">
        <f t="shared" si="1"/>
        <v>9.096666666666664</v>
      </c>
    </row>
    <row r="39" spans="2:8" ht="12.75">
      <c r="B39" s="8"/>
      <c r="C39" s="8"/>
      <c r="D39" s="8"/>
      <c r="E39" s="8"/>
      <c r="F39" s="8"/>
      <c r="G39" s="8"/>
      <c r="H39" s="8"/>
    </row>
    <row r="40" spans="2:8" ht="12.75" hidden="1">
      <c r="B40" s="5" t="s">
        <v>35</v>
      </c>
      <c r="C40" s="1"/>
      <c r="D40" s="1"/>
      <c r="E40" s="1"/>
      <c r="F40" s="1"/>
      <c r="G40" s="1"/>
      <c r="H40" s="1"/>
    </row>
    <row r="41" spans="2:16" ht="12.75" hidden="1">
      <c r="B41" t="s">
        <v>13</v>
      </c>
      <c r="C41">
        <v>52.8</v>
      </c>
      <c r="D41">
        <v>52.8</v>
      </c>
      <c r="E41">
        <v>52.8</v>
      </c>
      <c r="F41">
        <v>52.8</v>
      </c>
      <c r="G41">
        <v>52.8</v>
      </c>
      <c r="H41">
        <v>52.8</v>
      </c>
      <c r="J41">
        <f aca="true" t="shared" si="2" ref="J41:O41">C20-C41</f>
        <v>-42.8</v>
      </c>
      <c r="K41">
        <f t="shared" si="2"/>
        <v>-42.8</v>
      </c>
      <c r="L41">
        <f t="shared" si="2"/>
        <v>-42.8</v>
      </c>
      <c r="M41">
        <f t="shared" si="2"/>
        <v>-42.8</v>
      </c>
      <c r="N41">
        <f t="shared" si="2"/>
        <v>-42.9</v>
      </c>
      <c r="O41">
        <f t="shared" si="2"/>
        <v>-43</v>
      </c>
      <c r="P41">
        <f>C41/C20</f>
        <v>5.279999999999999</v>
      </c>
    </row>
    <row r="42" spans="2:16" ht="12.75" hidden="1">
      <c r="B42" t="s">
        <v>17</v>
      </c>
      <c r="C42">
        <v>32.5</v>
      </c>
      <c r="D42">
        <v>55.3</v>
      </c>
      <c r="E42">
        <v>36.8</v>
      </c>
      <c r="F42">
        <v>29.9</v>
      </c>
      <c r="G42">
        <v>28.6</v>
      </c>
      <c r="H42">
        <v>28</v>
      </c>
      <c r="J42">
        <f aca="true" t="shared" si="3" ref="J42:O42">C24-C42</f>
        <v>-27.6</v>
      </c>
      <c r="K42">
        <f t="shared" si="3"/>
        <v>-48</v>
      </c>
      <c r="L42">
        <f t="shared" si="3"/>
        <v>-31.799999999999997</v>
      </c>
      <c r="M42">
        <f t="shared" si="3"/>
        <v>-25.099999999999998</v>
      </c>
      <c r="N42">
        <f t="shared" si="3"/>
        <v>-24</v>
      </c>
      <c r="O42">
        <f t="shared" si="3"/>
        <v>-23.5</v>
      </c>
      <c r="P42">
        <f>F42/F24</f>
        <v>6.229166666666667</v>
      </c>
    </row>
    <row r="43" spans="2:15" ht="12.75" hidden="1">
      <c r="B43" t="s">
        <v>21</v>
      </c>
      <c r="C43">
        <v>44.5</v>
      </c>
      <c r="D43">
        <v>49</v>
      </c>
      <c r="E43">
        <v>44.5</v>
      </c>
      <c r="F43">
        <v>44.5</v>
      </c>
      <c r="G43">
        <v>44.5</v>
      </c>
      <c r="H43">
        <v>44.5</v>
      </c>
      <c r="J43">
        <f aca="true" t="shared" si="4" ref="J43:O43">C28-C43</f>
        <v>-36.1</v>
      </c>
      <c r="K43">
        <f t="shared" si="4"/>
        <v>-40.6</v>
      </c>
      <c r="L43">
        <f t="shared" si="4"/>
        <v>-36.1</v>
      </c>
      <c r="M43">
        <f t="shared" si="4"/>
        <v>-36.1</v>
      </c>
      <c r="N43">
        <f t="shared" si="4"/>
        <v>-36.1</v>
      </c>
      <c r="O43">
        <f t="shared" si="4"/>
        <v>-36.1</v>
      </c>
    </row>
    <row r="44" spans="2:15" ht="12.75" hidden="1">
      <c r="B44" t="s">
        <v>26</v>
      </c>
      <c r="C44">
        <v>62.6</v>
      </c>
      <c r="D44">
        <v>62.8</v>
      </c>
      <c r="E44">
        <v>62.6</v>
      </c>
      <c r="F44">
        <v>59</v>
      </c>
      <c r="G44">
        <v>41</v>
      </c>
      <c r="H44">
        <v>30.7</v>
      </c>
      <c r="J44">
        <f aca="true" t="shared" si="5" ref="J44:O44">C33-C44</f>
        <v>-52.1</v>
      </c>
      <c r="K44">
        <f t="shared" si="5"/>
        <v>-52.099999999999994</v>
      </c>
      <c r="L44">
        <f t="shared" si="5"/>
        <v>-52.1</v>
      </c>
      <c r="M44">
        <f t="shared" si="5"/>
        <v>-49.2</v>
      </c>
      <c r="N44">
        <f t="shared" si="5"/>
        <v>-34.2</v>
      </c>
      <c r="O44">
        <f t="shared" si="5"/>
        <v>-25.6</v>
      </c>
    </row>
    <row r="45" spans="2:8" ht="12.75">
      <c r="B45" s="5"/>
      <c r="C45" s="1"/>
      <c r="D45" s="1"/>
      <c r="E45" s="1"/>
      <c r="F45" s="1"/>
      <c r="G45" s="1"/>
      <c r="H45" s="1"/>
    </row>
    <row r="46" spans="2:8" ht="12.75">
      <c r="B46" s="6" t="s">
        <v>36</v>
      </c>
      <c r="C46" s="7">
        <f>STDEV(C7:C36)</f>
        <v>3.46237743050413</v>
      </c>
      <c r="D46" s="7">
        <f>STDEV(D7:D36)</f>
        <v>3.5832560804289595</v>
      </c>
      <c r="E46" s="7">
        <f>STDEV(E7:E36)</f>
        <v>3.4263012462253046</v>
      </c>
      <c r="F46" s="7">
        <f>STDEV(F7:F36)</f>
        <v>3.507890940518923</v>
      </c>
      <c r="G46" s="7">
        <f>STDEV(G7:G36)</f>
        <v>3.8845760430814993</v>
      </c>
      <c r="H46" s="7">
        <f>STDEV(H10:H39)</f>
        <v>4.201946098429792</v>
      </c>
    </row>
    <row r="47" spans="2:8" ht="12.75">
      <c r="B47" s="6" t="s">
        <v>37</v>
      </c>
      <c r="C47" s="7">
        <f>C46/C38*100</f>
        <v>35.90436326136325</v>
      </c>
      <c r="D47" s="7">
        <f>D46/D38*100</f>
        <v>31.322168535218182</v>
      </c>
      <c r="E47" s="7">
        <f>E46/E38*100</f>
        <v>34.492965566026555</v>
      </c>
      <c r="F47" s="7">
        <f>F46/F38*100</f>
        <v>37.62485813928055</v>
      </c>
      <c r="G47" s="7">
        <f>G46/G38*100</f>
        <v>45.59361552912557</v>
      </c>
      <c r="H47" s="7" t="e">
        <f>H46/#REF!*100</f>
        <v>#REF!</v>
      </c>
    </row>
    <row r="49" spans="2:8" ht="12.75">
      <c r="B49" s="6" t="s">
        <v>38</v>
      </c>
      <c r="C49" s="7">
        <f aca="true" t="shared" si="6" ref="C49:H49">AVERAGE(C8:C9,C12:C16,C19:C20,C23,C25,C29,C31:C32,C35)</f>
        <v>10.586666666666666</v>
      </c>
      <c r="D49" s="7">
        <f t="shared" si="6"/>
        <v>12.166666666666664</v>
      </c>
      <c r="E49" s="7">
        <f t="shared" si="6"/>
        <v>10.82</v>
      </c>
      <c r="F49" s="7">
        <f t="shared" si="6"/>
        <v>10.34</v>
      </c>
      <c r="G49" s="7">
        <f t="shared" si="6"/>
        <v>9.813333333333334</v>
      </c>
      <c r="H49" s="7">
        <f t="shared" si="6"/>
        <v>9.1</v>
      </c>
    </row>
    <row r="50" spans="2:8" ht="12.75">
      <c r="B50" s="6" t="s">
        <v>39</v>
      </c>
      <c r="C50" s="7">
        <f aca="true" t="shared" si="7" ref="C50:H50">AVERAGE(C12:C13,C18,C27,C32)</f>
        <v>11.16</v>
      </c>
      <c r="D50" s="7">
        <f t="shared" si="7"/>
        <v>13.9</v>
      </c>
      <c r="E50" s="7">
        <f t="shared" si="7"/>
        <v>11.540000000000001</v>
      </c>
      <c r="F50" s="7">
        <f t="shared" si="7"/>
        <v>10.84</v>
      </c>
      <c r="G50" s="7">
        <f t="shared" si="7"/>
        <v>10.419999999999998</v>
      </c>
      <c r="H50" s="7">
        <f t="shared" si="7"/>
        <v>10.16</v>
      </c>
    </row>
    <row r="51" spans="2:8" ht="12.75">
      <c r="B51" s="6" t="s">
        <v>40</v>
      </c>
      <c r="C51" s="7">
        <f aca="true" t="shared" si="8" ref="C51:H51">AVERAGE(C7,C10,C19,C26,C35,C36)</f>
        <v>6.866666666666666</v>
      </c>
      <c r="D51" s="7">
        <f t="shared" si="8"/>
        <v>10.633333333333333</v>
      </c>
      <c r="E51" s="7">
        <f t="shared" si="8"/>
        <v>7.6000000000000005</v>
      </c>
      <c r="F51" s="7">
        <f t="shared" si="8"/>
        <v>6.099999999999999</v>
      </c>
      <c r="G51" s="7">
        <f t="shared" si="8"/>
        <v>4.3999999999999995</v>
      </c>
      <c r="H51" s="7">
        <f t="shared" si="8"/>
        <v>3.4500000000000006</v>
      </c>
    </row>
    <row r="52" spans="2:8" ht="12.75">
      <c r="B52" s="6" t="s">
        <v>41</v>
      </c>
      <c r="C52" s="7">
        <f aca="true" t="shared" si="9" ref="C52:H52">AVERAGE(C16,C20,C31,C29,C34)</f>
        <v>11.120000000000001</v>
      </c>
      <c r="D52" s="7">
        <f t="shared" si="9"/>
        <v>11.1</v>
      </c>
      <c r="E52" s="7">
        <f t="shared" si="9"/>
        <v>11.08</v>
      </c>
      <c r="F52" s="7">
        <f t="shared" si="9"/>
        <v>11.120000000000001</v>
      </c>
      <c r="G52" s="7">
        <f t="shared" si="9"/>
        <v>11.080000000000002</v>
      </c>
      <c r="H52" s="7">
        <f t="shared" si="9"/>
        <v>10.6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F11" sqref="F11"/>
    </sheetView>
  </sheetViews>
  <sheetFormatPr defaultColWidth="9.33203125" defaultRowHeight="12.75"/>
  <cols>
    <col min="1" max="1" width="17.66015625" style="30" customWidth="1"/>
    <col min="2" max="2" width="23.33203125" style="31" bestFit="1" customWidth="1"/>
    <col min="3" max="3" width="36" style="31" bestFit="1" customWidth="1"/>
    <col min="4" max="4" width="25.5" style="31" bestFit="1" customWidth="1"/>
    <col min="5" max="5" width="29" style="31" bestFit="1" customWidth="1"/>
    <col min="6" max="6" width="20.83203125" style="31" customWidth="1"/>
    <col min="7" max="7" width="14" style="31" customWidth="1"/>
    <col min="8" max="8" width="21.83203125" style="16" bestFit="1" customWidth="1"/>
    <col min="9" max="16384" width="9.33203125" style="16" customWidth="1"/>
  </cols>
  <sheetData>
    <row r="1" s="84" customFormat="1" ht="12.75">
      <c r="A1" s="87" t="s">
        <v>137</v>
      </c>
    </row>
    <row r="2" spans="1:2" s="84" customFormat="1" ht="12.75">
      <c r="A2" s="86" t="s">
        <v>138</v>
      </c>
      <c r="B2" s="84" t="s">
        <v>125</v>
      </c>
    </row>
    <row r="3" s="84" customFormat="1" ht="12.75">
      <c r="A3" s="86" t="s">
        <v>139</v>
      </c>
    </row>
    <row r="4" s="84" customFormat="1" ht="12.75">
      <c r="A4" s="86" t="s">
        <v>140</v>
      </c>
    </row>
    <row r="5" s="84" customFormat="1" ht="12.75">
      <c r="A5" s="86"/>
    </row>
    <row r="6" spans="1:6" ht="12.75">
      <c r="A6" s="37"/>
      <c r="B6" s="27"/>
      <c r="C6" s="27"/>
      <c r="D6" s="27"/>
      <c r="E6" s="27"/>
      <c r="F6" s="27"/>
    </row>
    <row r="7" spans="1:6" ht="13.5" thickBot="1">
      <c r="A7" s="38" t="s">
        <v>118</v>
      </c>
      <c r="B7" s="39"/>
      <c r="C7" s="39"/>
      <c r="D7" s="39"/>
      <c r="E7" s="39"/>
      <c r="F7" s="27"/>
    </row>
    <row r="8" spans="1:8" ht="12.75">
      <c r="A8" s="44" t="s">
        <v>121</v>
      </c>
      <c r="B8" s="45" t="s">
        <v>112</v>
      </c>
      <c r="C8" s="45" t="s">
        <v>113</v>
      </c>
      <c r="D8" s="45" t="s">
        <v>114</v>
      </c>
      <c r="E8" s="46" t="s">
        <v>115</v>
      </c>
      <c r="F8" s="47" t="s">
        <v>122</v>
      </c>
      <c r="H8" s="32"/>
    </row>
    <row r="9" spans="1:8" ht="12.75">
      <c r="A9" s="56" t="s">
        <v>92</v>
      </c>
      <c r="B9" s="57">
        <v>2.6</v>
      </c>
      <c r="C9" s="57">
        <v>3.3</v>
      </c>
      <c r="D9" s="57">
        <v>1.3</v>
      </c>
      <c r="E9" s="58">
        <v>1.6</v>
      </c>
      <c r="F9" s="59" t="s">
        <v>106</v>
      </c>
      <c r="G9" s="16"/>
      <c r="H9" s="23"/>
    </row>
    <row r="10" spans="1:7" ht="12.75">
      <c r="A10" s="48" t="s">
        <v>83</v>
      </c>
      <c r="B10" s="40">
        <v>2.6</v>
      </c>
      <c r="C10" s="40">
        <v>2.6</v>
      </c>
      <c r="D10" s="40">
        <v>2.6</v>
      </c>
      <c r="E10" s="41">
        <v>2.6</v>
      </c>
      <c r="F10" s="49" t="s">
        <v>104</v>
      </c>
      <c r="G10" s="16"/>
    </row>
    <row r="11" spans="1:7" ht="12.75">
      <c r="A11" s="60" t="s">
        <v>17</v>
      </c>
      <c r="B11" s="61">
        <v>9.4</v>
      </c>
      <c r="C11" s="61">
        <v>10.2</v>
      </c>
      <c r="D11" s="61">
        <v>4.8</v>
      </c>
      <c r="E11" s="62">
        <v>5.1</v>
      </c>
      <c r="F11" s="63" t="s">
        <v>65</v>
      </c>
      <c r="G11" s="16"/>
    </row>
    <row r="12" spans="1:7" ht="12.75">
      <c r="A12" s="48" t="s">
        <v>28</v>
      </c>
      <c r="B12" s="40">
        <v>8.7</v>
      </c>
      <c r="C12" s="40">
        <v>9.5</v>
      </c>
      <c r="D12" s="40">
        <v>5.1</v>
      </c>
      <c r="E12" s="41">
        <v>5.6</v>
      </c>
      <c r="F12" s="49" t="s">
        <v>73</v>
      </c>
      <c r="G12" s="16"/>
    </row>
    <row r="13" spans="1:7" ht="12.75">
      <c r="A13" s="64" t="s">
        <v>14</v>
      </c>
      <c r="B13" s="65">
        <v>9.1</v>
      </c>
      <c r="C13" s="65">
        <v>10.5</v>
      </c>
      <c r="D13" s="65">
        <v>6.5</v>
      </c>
      <c r="E13" s="62">
        <v>7.5</v>
      </c>
      <c r="F13" s="63" t="s">
        <v>64</v>
      </c>
      <c r="G13" s="16"/>
    </row>
    <row r="14" spans="1:7" ht="12.75">
      <c r="A14" s="48" t="s">
        <v>12</v>
      </c>
      <c r="B14" s="40">
        <v>13.8</v>
      </c>
      <c r="C14" s="40">
        <v>15.7</v>
      </c>
      <c r="D14" s="40">
        <v>6.9</v>
      </c>
      <c r="E14" s="41">
        <v>7.9</v>
      </c>
      <c r="F14" s="49" t="s">
        <v>62</v>
      </c>
      <c r="G14" s="16"/>
    </row>
    <row r="15" spans="1:7" ht="12.75">
      <c r="A15" s="64" t="s">
        <v>29</v>
      </c>
      <c r="B15" s="65">
        <v>7.6</v>
      </c>
      <c r="C15" s="65">
        <v>8.5</v>
      </c>
      <c r="D15" s="65">
        <v>5.9</v>
      </c>
      <c r="E15" s="62">
        <v>6.6</v>
      </c>
      <c r="F15" s="63" t="s">
        <v>116</v>
      </c>
      <c r="G15" s="16"/>
    </row>
    <row r="16" spans="1:7" ht="12.75">
      <c r="A16" s="48" t="s">
        <v>91</v>
      </c>
      <c r="B16" s="40">
        <v>13.5</v>
      </c>
      <c r="C16" s="40">
        <v>17.3</v>
      </c>
      <c r="D16" s="40">
        <v>8.5</v>
      </c>
      <c r="E16" s="41">
        <v>10.9</v>
      </c>
      <c r="F16" s="49" t="s">
        <v>134</v>
      </c>
      <c r="G16" s="16"/>
    </row>
    <row r="17" spans="1:7" ht="12.75">
      <c r="A17" s="64" t="s">
        <v>15</v>
      </c>
      <c r="B17" s="65">
        <v>10.6</v>
      </c>
      <c r="C17" s="65">
        <v>12.4</v>
      </c>
      <c r="D17" s="65">
        <v>7.1</v>
      </c>
      <c r="E17" s="62">
        <v>8.3</v>
      </c>
      <c r="F17" s="63" t="s">
        <v>111</v>
      </c>
      <c r="G17" s="16"/>
    </row>
    <row r="18" spans="1:7" ht="12.75">
      <c r="A18" s="50" t="s">
        <v>19</v>
      </c>
      <c r="B18" s="42">
        <v>17.6</v>
      </c>
      <c r="C18" s="42">
        <v>19.8</v>
      </c>
      <c r="D18" s="42">
        <v>8.8</v>
      </c>
      <c r="E18" s="41">
        <v>9.9</v>
      </c>
      <c r="F18" s="49" t="s">
        <v>97</v>
      </c>
      <c r="G18" s="16"/>
    </row>
    <row r="19" spans="1:7" ht="12.75">
      <c r="A19" s="64" t="s">
        <v>2</v>
      </c>
      <c r="B19" s="65">
        <v>9.9</v>
      </c>
      <c r="C19" s="65">
        <v>11.3</v>
      </c>
      <c r="D19" s="65">
        <v>7</v>
      </c>
      <c r="E19" s="62">
        <v>7.9</v>
      </c>
      <c r="F19" s="63" t="s">
        <v>55</v>
      </c>
      <c r="G19" s="16"/>
    </row>
    <row r="20" spans="1:7" ht="12.75">
      <c r="A20" s="48" t="s">
        <v>78</v>
      </c>
      <c r="B20" s="40">
        <v>9.8</v>
      </c>
      <c r="C20" s="40">
        <v>10.7</v>
      </c>
      <c r="D20" s="40">
        <v>7.2</v>
      </c>
      <c r="E20" s="41">
        <v>7.3</v>
      </c>
      <c r="F20" s="49" t="s">
        <v>93</v>
      </c>
      <c r="G20" s="16"/>
    </row>
    <row r="21" spans="1:7" ht="12.75">
      <c r="A21" s="64" t="s">
        <v>8</v>
      </c>
      <c r="B21" s="65">
        <v>8.2</v>
      </c>
      <c r="C21" s="65">
        <v>9.6</v>
      </c>
      <c r="D21" s="65">
        <v>8.2</v>
      </c>
      <c r="E21" s="62">
        <v>9.6</v>
      </c>
      <c r="F21" s="63" t="s">
        <v>58</v>
      </c>
      <c r="G21" s="16"/>
    </row>
    <row r="22" spans="1:7" ht="12.75">
      <c r="A22" s="48" t="s">
        <v>3</v>
      </c>
      <c r="B22" s="40">
        <v>12.9</v>
      </c>
      <c r="C22" s="40">
        <v>14.6</v>
      </c>
      <c r="D22" s="40">
        <v>7.3</v>
      </c>
      <c r="E22" s="41">
        <v>8.3</v>
      </c>
      <c r="F22" s="49" t="s">
        <v>3</v>
      </c>
      <c r="G22" s="16"/>
    </row>
    <row r="23" spans="1:7" ht="12.75">
      <c r="A23" s="64" t="s">
        <v>21</v>
      </c>
      <c r="B23" s="65">
        <v>7.1</v>
      </c>
      <c r="C23" s="65">
        <v>8.4</v>
      </c>
      <c r="D23" s="65">
        <v>7</v>
      </c>
      <c r="E23" s="62">
        <v>8.3</v>
      </c>
      <c r="F23" s="63" t="s">
        <v>68</v>
      </c>
      <c r="G23" s="16"/>
    </row>
    <row r="24" spans="1:9" ht="12.75">
      <c r="A24" s="48" t="s">
        <v>4</v>
      </c>
      <c r="B24" s="40">
        <v>12.1</v>
      </c>
      <c r="C24" s="40">
        <v>14.1</v>
      </c>
      <c r="D24" s="40">
        <v>7.4</v>
      </c>
      <c r="E24" s="41">
        <v>8.6</v>
      </c>
      <c r="F24" s="49" t="s">
        <v>94</v>
      </c>
      <c r="G24" s="33"/>
      <c r="H24" s="33"/>
      <c r="I24" s="33"/>
    </row>
    <row r="25" spans="1:7" ht="12.75">
      <c r="A25" s="60" t="s">
        <v>81</v>
      </c>
      <c r="B25" s="61">
        <v>10.1</v>
      </c>
      <c r="C25" s="61">
        <v>12.8</v>
      </c>
      <c r="D25" s="61">
        <v>8</v>
      </c>
      <c r="E25" s="62">
        <v>10</v>
      </c>
      <c r="F25" s="63" t="s">
        <v>95</v>
      </c>
      <c r="G25" s="16"/>
    </row>
    <row r="26" spans="1:7" ht="12.75">
      <c r="A26" s="48" t="s">
        <v>0</v>
      </c>
      <c r="B26" s="40">
        <v>17.3</v>
      </c>
      <c r="C26" s="40">
        <v>19</v>
      </c>
      <c r="D26" s="40">
        <v>9.3</v>
      </c>
      <c r="E26" s="41">
        <v>9.7</v>
      </c>
      <c r="F26" s="49" t="s">
        <v>53</v>
      </c>
      <c r="G26" s="16"/>
    </row>
    <row r="27" spans="1:7" ht="12.75">
      <c r="A27" s="64" t="s">
        <v>20</v>
      </c>
      <c r="B27" s="65">
        <v>12.2</v>
      </c>
      <c r="C27" s="65">
        <v>14.1</v>
      </c>
      <c r="D27" s="65">
        <v>10</v>
      </c>
      <c r="E27" s="62">
        <v>11.6</v>
      </c>
      <c r="F27" s="63" t="s">
        <v>67</v>
      </c>
      <c r="G27" s="16"/>
    </row>
    <row r="28" spans="1:7" ht="12.75">
      <c r="A28" s="50" t="s">
        <v>9</v>
      </c>
      <c r="B28" s="42">
        <v>12.1</v>
      </c>
      <c r="C28" s="42">
        <v>13.5</v>
      </c>
      <c r="D28" s="42">
        <v>8.6</v>
      </c>
      <c r="E28" s="41">
        <v>9.7</v>
      </c>
      <c r="F28" s="49" t="s">
        <v>59</v>
      </c>
      <c r="G28" s="16"/>
    </row>
    <row r="29" spans="1:7" ht="12.75">
      <c r="A29" s="64" t="s">
        <v>107</v>
      </c>
      <c r="B29" s="65">
        <v>12.270588235294113</v>
      </c>
      <c r="C29" s="65">
        <v>14.073529411764705</v>
      </c>
      <c r="D29" s="65">
        <v>9.249999999999998</v>
      </c>
      <c r="E29" s="62">
        <v>10.58823529411765</v>
      </c>
      <c r="F29" s="63" t="s">
        <v>109</v>
      </c>
      <c r="G29" s="16"/>
    </row>
    <row r="30" spans="1:6" ht="12.75">
      <c r="A30" s="48" t="s">
        <v>22</v>
      </c>
      <c r="B30" s="40">
        <v>9.7</v>
      </c>
      <c r="C30" s="40">
        <v>11.2</v>
      </c>
      <c r="D30" s="40">
        <v>7.6</v>
      </c>
      <c r="E30" s="41">
        <v>8.8</v>
      </c>
      <c r="F30" s="51" t="s">
        <v>22</v>
      </c>
    </row>
    <row r="31" spans="1:7" ht="12.75">
      <c r="A31" s="64" t="s">
        <v>6</v>
      </c>
      <c r="B31" s="65">
        <v>11.1</v>
      </c>
      <c r="C31" s="65">
        <v>13.1</v>
      </c>
      <c r="D31" s="65">
        <v>9.5</v>
      </c>
      <c r="E31" s="62">
        <v>11.2</v>
      </c>
      <c r="F31" s="63" t="s">
        <v>57</v>
      </c>
      <c r="G31" s="16"/>
    </row>
    <row r="32" spans="1:7" ht="12.75">
      <c r="A32" s="50" t="s">
        <v>26</v>
      </c>
      <c r="B32" s="42">
        <v>12.4</v>
      </c>
      <c r="C32" s="42">
        <v>14.6</v>
      </c>
      <c r="D32" s="42">
        <v>10.5</v>
      </c>
      <c r="E32" s="41">
        <v>12.1</v>
      </c>
      <c r="F32" s="49" t="s">
        <v>71</v>
      </c>
      <c r="G32" s="16"/>
    </row>
    <row r="33" spans="1:7" ht="12.75">
      <c r="A33" s="64" t="s">
        <v>25</v>
      </c>
      <c r="B33" s="65">
        <v>12.4</v>
      </c>
      <c r="C33" s="65">
        <v>14</v>
      </c>
      <c r="D33" s="65">
        <v>9.9</v>
      </c>
      <c r="E33" s="62">
        <v>11.1</v>
      </c>
      <c r="F33" s="63" t="s">
        <v>70</v>
      </c>
      <c r="G33" s="16"/>
    </row>
    <row r="34" spans="1:7" ht="12.75">
      <c r="A34" s="48" t="s">
        <v>82</v>
      </c>
      <c r="B34" s="40">
        <v>12.4</v>
      </c>
      <c r="C34" s="40">
        <v>13</v>
      </c>
      <c r="D34" s="40">
        <v>9.3</v>
      </c>
      <c r="E34" s="41">
        <v>9.6</v>
      </c>
      <c r="F34" s="49" t="s">
        <v>103</v>
      </c>
      <c r="G34" s="16"/>
    </row>
    <row r="35" spans="1:7" ht="12.75">
      <c r="A35" s="64" t="s">
        <v>16</v>
      </c>
      <c r="B35" s="65">
        <v>19.7</v>
      </c>
      <c r="C35" s="65">
        <v>22.7</v>
      </c>
      <c r="D35" s="65">
        <v>14.3</v>
      </c>
      <c r="E35" s="62">
        <v>16.5</v>
      </c>
      <c r="F35" s="63" t="s">
        <v>16</v>
      </c>
      <c r="G35" s="16"/>
    </row>
    <row r="36" spans="1:7" ht="12.75">
      <c r="A36" s="50" t="s">
        <v>76</v>
      </c>
      <c r="B36" s="42">
        <v>15.5</v>
      </c>
      <c r="C36" s="42">
        <v>18.2</v>
      </c>
      <c r="D36" s="42">
        <v>16.1</v>
      </c>
      <c r="E36" s="41">
        <v>18.9</v>
      </c>
      <c r="F36" s="49" t="s">
        <v>100</v>
      </c>
      <c r="G36" s="16"/>
    </row>
    <row r="37" spans="1:7" ht="12.75">
      <c r="A37" s="64" t="s">
        <v>110</v>
      </c>
      <c r="B37" s="65">
        <v>11.644444444444442</v>
      </c>
      <c r="C37" s="65">
        <v>13.555555555555554</v>
      </c>
      <c r="D37" s="65">
        <v>9.600000000000001</v>
      </c>
      <c r="E37" s="62">
        <v>11.170370370370373</v>
      </c>
      <c r="F37" s="63" t="s">
        <v>102</v>
      </c>
      <c r="G37" s="16"/>
    </row>
    <row r="38" spans="1:7" ht="12.75">
      <c r="A38" s="48" t="s">
        <v>7</v>
      </c>
      <c r="B38" s="40">
        <v>10.5</v>
      </c>
      <c r="C38" s="40">
        <v>12.5</v>
      </c>
      <c r="D38" s="40">
        <v>9.5</v>
      </c>
      <c r="E38" s="41">
        <v>11.4</v>
      </c>
      <c r="F38" s="49" t="s">
        <v>7</v>
      </c>
      <c r="G38" s="16"/>
    </row>
    <row r="39" spans="1:7" ht="12.75">
      <c r="A39" s="64" t="s">
        <v>89</v>
      </c>
      <c r="B39" s="65">
        <v>9.5</v>
      </c>
      <c r="C39" s="65">
        <v>13.3</v>
      </c>
      <c r="D39" s="65">
        <v>7.9</v>
      </c>
      <c r="E39" s="62">
        <v>10.8</v>
      </c>
      <c r="F39" s="63" t="s">
        <v>108</v>
      </c>
      <c r="G39" s="16"/>
    </row>
    <row r="40" spans="1:7" ht="12.75">
      <c r="A40" s="48" t="s">
        <v>27</v>
      </c>
      <c r="B40" s="40">
        <v>11.6</v>
      </c>
      <c r="C40" s="40">
        <v>13.4</v>
      </c>
      <c r="D40" s="40">
        <v>10.2</v>
      </c>
      <c r="E40" s="41">
        <v>11.8</v>
      </c>
      <c r="F40" s="49" t="s">
        <v>72</v>
      </c>
      <c r="G40" s="16"/>
    </row>
    <row r="41" spans="1:7" ht="12.75">
      <c r="A41" s="64" t="s">
        <v>23</v>
      </c>
      <c r="B41" s="65">
        <v>9.9</v>
      </c>
      <c r="C41" s="65">
        <v>11.7</v>
      </c>
      <c r="D41" s="65">
        <v>8.8</v>
      </c>
      <c r="E41" s="62">
        <v>10.4</v>
      </c>
      <c r="F41" s="63" t="s">
        <v>98</v>
      </c>
      <c r="G41" s="16"/>
    </row>
    <row r="42" spans="1:7" ht="12.75">
      <c r="A42" s="48" t="s">
        <v>13</v>
      </c>
      <c r="B42" s="40">
        <v>11.9</v>
      </c>
      <c r="C42" s="40">
        <v>13.7</v>
      </c>
      <c r="D42" s="40">
        <v>11.9</v>
      </c>
      <c r="E42" s="41">
        <v>13.7</v>
      </c>
      <c r="F42" s="49" t="s">
        <v>63</v>
      </c>
      <c r="G42" s="16"/>
    </row>
    <row r="43" spans="1:6" ht="12.75">
      <c r="A43" s="64" t="s">
        <v>11</v>
      </c>
      <c r="B43" s="65">
        <v>16.1</v>
      </c>
      <c r="C43" s="65">
        <v>17.9</v>
      </c>
      <c r="D43" s="65">
        <v>12.1</v>
      </c>
      <c r="E43" s="62">
        <v>13.5</v>
      </c>
      <c r="F43" s="63" t="s">
        <v>61</v>
      </c>
    </row>
    <row r="44" spans="1:9" ht="12.75">
      <c r="A44" s="48" t="s">
        <v>84</v>
      </c>
      <c r="B44" s="40">
        <v>17.1</v>
      </c>
      <c r="C44" s="40">
        <v>18.6</v>
      </c>
      <c r="D44" s="40">
        <v>12.1</v>
      </c>
      <c r="E44" s="41">
        <v>12.9</v>
      </c>
      <c r="F44" s="49" t="s">
        <v>96</v>
      </c>
      <c r="G44" s="34"/>
      <c r="H44" s="34"/>
      <c r="I44" s="34"/>
    </row>
    <row r="45" spans="1:36" ht="12.75">
      <c r="A45" s="64" t="s">
        <v>10</v>
      </c>
      <c r="B45" s="65">
        <v>10.5</v>
      </c>
      <c r="C45" s="65">
        <v>12.4</v>
      </c>
      <c r="D45" s="65">
        <v>10.5</v>
      </c>
      <c r="E45" s="62">
        <v>12.4</v>
      </c>
      <c r="F45" s="63" t="s">
        <v>60</v>
      </c>
      <c r="AF45" s="34"/>
      <c r="AG45" s="34"/>
      <c r="AH45" s="34"/>
      <c r="AI45" s="34"/>
      <c r="AJ45" s="34"/>
    </row>
    <row r="46" spans="1:6" ht="12.75">
      <c r="A46" s="50" t="s">
        <v>24</v>
      </c>
      <c r="B46" s="42">
        <v>12.9</v>
      </c>
      <c r="C46" s="42">
        <v>15</v>
      </c>
      <c r="D46" s="42">
        <v>12.9</v>
      </c>
      <c r="E46" s="41">
        <v>15</v>
      </c>
      <c r="F46" s="49" t="s">
        <v>69</v>
      </c>
    </row>
    <row r="47" spans="1:6" ht="12.75">
      <c r="A47" s="64" t="s">
        <v>1</v>
      </c>
      <c r="B47" s="65">
        <v>10.5</v>
      </c>
      <c r="C47" s="65">
        <v>11.6</v>
      </c>
      <c r="D47" s="65">
        <v>10.5</v>
      </c>
      <c r="E47" s="62">
        <v>11.6</v>
      </c>
      <c r="F47" s="63" t="s">
        <v>54</v>
      </c>
    </row>
    <row r="48" spans="1:6" ht="12.75">
      <c r="A48" s="48" t="s">
        <v>79</v>
      </c>
      <c r="B48" s="40">
        <v>19.1</v>
      </c>
      <c r="C48" s="40">
        <v>19.7</v>
      </c>
      <c r="D48" s="40">
        <v>15.2</v>
      </c>
      <c r="E48" s="41">
        <v>15.3</v>
      </c>
      <c r="F48" s="49" t="s">
        <v>101</v>
      </c>
    </row>
    <row r="49" spans="1:9" ht="12.75">
      <c r="A49" s="60" t="s">
        <v>5</v>
      </c>
      <c r="B49" s="61">
        <v>20.5</v>
      </c>
      <c r="C49" s="61">
        <v>23</v>
      </c>
      <c r="D49" s="61">
        <v>13</v>
      </c>
      <c r="E49" s="62">
        <v>14.5</v>
      </c>
      <c r="F49" s="63" t="s">
        <v>56</v>
      </c>
      <c r="G49" s="35"/>
      <c r="H49" s="36"/>
      <c r="I49" s="36"/>
    </row>
    <row r="50" spans="1:36" ht="12.75">
      <c r="A50" s="50" t="s">
        <v>75</v>
      </c>
      <c r="B50" s="42">
        <v>17.6</v>
      </c>
      <c r="C50" s="42">
        <v>22.2</v>
      </c>
      <c r="D50" s="42">
        <v>13.8</v>
      </c>
      <c r="E50" s="43">
        <v>17.1</v>
      </c>
      <c r="F50" s="49" t="s">
        <v>99</v>
      </c>
      <c r="AF50" s="36"/>
      <c r="AG50" s="36"/>
      <c r="AH50" s="36"/>
      <c r="AI50" s="36"/>
      <c r="AJ50" s="36"/>
    </row>
    <row r="51" spans="1:6" ht="12.75">
      <c r="A51" s="64" t="s">
        <v>18</v>
      </c>
      <c r="B51" s="65">
        <v>18.4</v>
      </c>
      <c r="C51" s="65">
        <v>21.1</v>
      </c>
      <c r="D51" s="65">
        <v>17.6</v>
      </c>
      <c r="E51" s="62">
        <v>20.3</v>
      </c>
      <c r="F51" s="63" t="s">
        <v>66</v>
      </c>
    </row>
    <row r="52" spans="1:6" ht="13.5" thickBot="1">
      <c r="A52" s="52" t="s">
        <v>90</v>
      </c>
      <c r="B52" s="53">
        <v>18.4</v>
      </c>
      <c r="C52" s="53">
        <v>19.3</v>
      </c>
      <c r="D52" s="53">
        <v>18.4</v>
      </c>
      <c r="E52" s="54">
        <v>19.3</v>
      </c>
      <c r="F52" s="55" t="s">
        <v>105</v>
      </c>
    </row>
    <row r="53" spans="1:6" ht="12.75">
      <c r="A53" s="27" t="s">
        <v>123</v>
      </c>
      <c r="B53" s="27"/>
      <c r="C53" s="27"/>
      <c r="D53" s="27"/>
      <c r="E53" s="27"/>
      <c r="F53" s="27"/>
    </row>
    <row r="54" spans="1:6" ht="12.75">
      <c r="A54" s="28" t="s">
        <v>120</v>
      </c>
      <c r="B54" s="27"/>
      <c r="C54" s="27"/>
      <c r="D54" s="27"/>
      <c r="E54" s="27"/>
      <c r="F54" s="27"/>
    </row>
    <row r="55" spans="1:6" ht="12.75">
      <c r="A55" s="27"/>
      <c r="B55" s="27"/>
      <c r="C55" s="27"/>
      <c r="D55" s="27"/>
      <c r="E55" s="27"/>
      <c r="F55" s="27"/>
    </row>
    <row r="56" spans="1:6" ht="12.75">
      <c r="A56" s="37"/>
      <c r="B56" s="27"/>
      <c r="C56" s="27"/>
      <c r="D56" s="27"/>
      <c r="E56" s="27"/>
      <c r="F56" s="27"/>
    </row>
  </sheetData>
  <sheetProtection/>
  <hyperlinks>
    <hyperlink ref="A54" r:id="rId1" display="www.oecd.org/pensions/pensionsataglance.htm"/>
    <hyperlink ref="A1" r:id="rId2" display="http://dx.doi.org/10.1787/pension_glance-2013-fr"/>
  </hyperlinks>
  <printOptions/>
  <pageMargins left="0.75" right="0.75" top="1" bottom="1" header="0.5" footer="0.5"/>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G30" sqref="G30"/>
    </sheetView>
  </sheetViews>
  <sheetFormatPr defaultColWidth="9.33203125" defaultRowHeight="12.75"/>
  <sheetData>
    <row r="1" spans="1:8" ht="12.75">
      <c r="A1" s="8" t="s">
        <v>0</v>
      </c>
      <c r="B1" s="8">
        <f>indicator!D7</f>
        <v>11.7</v>
      </c>
      <c r="C1" s="8" t="e">
        <f>#REF!</f>
        <v>#REF!</v>
      </c>
      <c r="D1" s="8" t="e">
        <f>#REF!</f>
        <v>#REF!</v>
      </c>
      <c r="E1" s="8" t="e">
        <f>#REF!</f>
        <v>#REF!</v>
      </c>
      <c r="F1" s="3"/>
      <c r="G1" s="13" t="e">
        <f aca="true" t="shared" si="0" ref="G1:G30">C1-B1</f>
        <v>#REF!</v>
      </c>
      <c r="H1" s="11" t="e">
        <f aca="true" t="shared" si="1" ref="H1:H30">E1-D1</f>
        <v>#REF!</v>
      </c>
    </row>
    <row r="2" spans="1:8" ht="12.75">
      <c r="A2" s="8" t="s">
        <v>1</v>
      </c>
      <c r="B2" s="8">
        <f>indicator!D8</f>
        <v>12.2</v>
      </c>
      <c r="C2" s="8" t="e">
        <f>#REF!</f>
        <v>#REF!</v>
      </c>
      <c r="D2" s="8" t="e">
        <f>#REF!</f>
        <v>#REF!</v>
      </c>
      <c r="E2" s="8" t="e">
        <f>#REF!</f>
        <v>#REF!</v>
      </c>
      <c r="F2" s="3"/>
      <c r="G2" s="10" t="e">
        <f t="shared" si="0"/>
        <v>#REF!</v>
      </c>
      <c r="H2" s="11" t="e">
        <f t="shared" si="1"/>
        <v>#REF!</v>
      </c>
    </row>
    <row r="3" spans="1:8" ht="12.75">
      <c r="A3" s="8" t="s">
        <v>2</v>
      </c>
      <c r="B3" s="8">
        <f>indicator!D9</f>
        <v>8.9</v>
      </c>
      <c r="C3" s="8" t="e">
        <f>#REF!</f>
        <v>#REF!</v>
      </c>
      <c r="D3" s="8" t="e">
        <f>#REF!</f>
        <v>#REF!</v>
      </c>
      <c r="E3" s="8" t="e">
        <f>#REF!</f>
        <v>#REF!</v>
      </c>
      <c r="F3" s="3"/>
      <c r="G3" s="10" t="e">
        <f t="shared" si="0"/>
        <v>#REF!</v>
      </c>
      <c r="H3" s="11" t="e">
        <f t="shared" si="1"/>
        <v>#REF!</v>
      </c>
    </row>
    <row r="4" spans="1:8" ht="12.75">
      <c r="A4" s="8" t="s">
        <v>3</v>
      </c>
      <c r="B4" s="8">
        <f>indicator!D10</f>
        <v>11.7</v>
      </c>
      <c r="C4" s="8" t="e">
        <f>#REF!</f>
        <v>#REF!</v>
      </c>
      <c r="D4" s="8" t="e">
        <f>#REF!</f>
        <v>#REF!</v>
      </c>
      <c r="E4" s="8" t="e">
        <f>#REF!</f>
        <v>#REF!</v>
      </c>
      <c r="F4" s="3"/>
      <c r="G4" s="13" t="e">
        <f t="shared" si="0"/>
        <v>#REF!</v>
      </c>
      <c r="H4" s="11" t="e">
        <f t="shared" si="1"/>
        <v>#REF!</v>
      </c>
    </row>
    <row r="5" spans="1:8" ht="12.75">
      <c r="A5" s="8" t="s">
        <v>4</v>
      </c>
      <c r="B5" s="8">
        <f>indicator!D11</f>
        <v>12.1</v>
      </c>
      <c r="C5" s="8" t="e">
        <f>#REF!</f>
        <v>#REF!</v>
      </c>
      <c r="D5" s="8" t="e">
        <f>#REF!</f>
        <v>#REF!</v>
      </c>
      <c r="E5" s="8" t="e">
        <f>#REF!</f>
        <v>#REF!</v>
      </c>
      <c r="F5" s="3"/>
      <c r="G5" s="13" t="e">
        <f t="shared" si="0"/>
        <v>#REF!</v>
      </c>
      <c r="H5" s="11" t="e">
        <f t="shared" si="1"/>
        <v>#REF!</v>
      </c>
    </row>
    <row r="6" spans="1:8" ht="12.75">
      <c r="A6" s="8" t="s">
        <v>5</v>
      </c>
      <c r="B6" s="8">
        <f>indicator!D12</f>
        <v>18.5</v>
      </c>
      <c r="C6" s="8" t="e">
        <f>#REF!</f>
        <v>#REF!</v>
      </c>
      <c r="D6" s="8" t="e">
        <f>#REF!</f>
        <v>#REF!</v>
      </c>
      <c r="E6" s="8" t="e">
        <f>#REF!</f>
        <v>#REF!</v>
      </c>
      <c r="F6" s="2"/>
      <c r="G6" s="13" t="e">
        <f t="shared" si="0"/>
        <v>#REF!</v>
      </c>
      <c r="H6" s="11" t="e">
        <f t="shared" si="1"/>
        <v>#REF!</v>
      </c>
    </row>
    <row r="7" spans="1:8" ht="12.75">
      <c r="A7" s="8" t="s">
        <v>6</v>
      </c>
      <c r="B7" s="8">
        <f>indicator!D13</f>
        <v>10.4</v>
      </c>
      <c r="C7" s="8" t="e">
        <f>#REF!</f>
        <v>#REF!</v>
      </c>
      <c r="D7" s="8" t="e">
        <f>#REF!</f>
        <v>#REF!</v>
      </c>
      <c r="E7" s="8" t="e">
        <f>#REF!</f>
        <v>#REF!</v>
      </c>
      <c r="F7" s="3"/>
      <c r="G7" s="10" t="e">
        <f t="shared" si="0"/>
        <v>#REF!</v>
      </c>
      <c r="H7" s="11" t="e">
        <f t="shared" si="1"/>
        <v>#REF!</v>
      </c>
    </row>
    <row r="8" spans="1:8" ht="12.75">
      <c r="A8" s="8" t="s">
        <v>7</v>
      </c>
      <c r="B8" s="8">
        <f>indicator!D14</f>
        <v>10.8</v>
      </c>
      <c r="C8" s="8" t="e">
        <f>#REF!</f>
        <v>#REF!</v>
      </c>
      <c r="D8" s="8" t="e">
        <f>#REF!</f>
        <v>#REF!</v>
      </c>
      <c r="E8" s="8" t="e">
        <f>#REF!</f>
        <v>#REF!</v>
      </c>
      <c r="F8" s="3"/>
      <c r="G8" s="10" t="e">
        <f t="shared" si="0"/>
        <v>#REF!</v>
      </c>
      <c r="H8" s="11" t="e">
        <f t="shared" si="1"/>
        <v>#REF!</v>
      </c>
    </row>
    <row r="9" spans="1:8" ht="12.75">
      <c r="A9" s="8" t="s">
        <v>8</v>
      </c>
      <c r="B9" s="8">
        <f>indicator!D15</f>
        <v>7.2</v>
      </c>
      <c r="C9" s="8" t="e">
        <f>#REF!</f>
        <v>#REF!</v>
      </c>
      <c r="D9" s="8" t="e">
        <f>#REF!</f>
        <v>#REF!</v>
      </c>
      <c r="E9" s="8" t="e">
        <f>#REF!</f>
        <v>#REF!</v>
      </c>
      <c r="F9" s="3"/>
      <c r="G9" s="12" t="e">
        <f t="shared" si="0"/>
        <v>#REF!</v>
      </c>
      <c r="H9" s="11" t="e">
        <f t="shared" si="1"/>
        <v>#REF!</v>
      </c>
    </row>
    <row r="10" spans="1:8" ht="12.75">
      <c r="A10" s="8" t="s">
        <v>9</v>
      </c>
      <c r="B10" s="8">
        <f>indicator!D16</f>
        <v>14.3</v>
      </c>
      <c r="C10" s="8" t="e">
        <f>#REF!</f>
        <v>#REF!</v>
      </c>
      <c r="D10" s="8" t="e">
        <f>#REF!</f>
        <v>#REF!</v>
      </c>
      <c r="E10" s="8" t="e">
        <f>#REF!</f>
        <v>#REF!</v>
      </c>
      <c r="F10" s="2"/>
      <c r="G10" s="10" t="e">
        <f t="shared" si="0"/>
        <v>#REF!</v>
      </c>
      <c r="H10" s="11" t="e">
        <f t="shared" si="1"/>
        <v>#REF!</v>
      </c>
    </row>
    <row r="11" spans="1:8" ht="12.75">
      <c r="A11" s="8" t="s">
        <v>10</v>
      </c>
      <c r="B11" s="8">
        <f>indicator!D17</f>
        <v>12.4</v>
      </c>
      <c r="C11" s="8" t="e">
        <f>#REF!</f>
        <v>#REF!</v>
      </c>
      <c r="D11" s="8" t="e">
        <f>#REF!</f>
        <v>#REF!</v>
      </c>
      <c r="E11" s="8" t="e">
        <f>#REF!</f>
        <v>#REF!</v>
      </c>
      <c r="F11" s="2"/>
      <c r="G11" s="10" t="e">
        <f t="shared" si="0"/>
        <v>#REF!</v>
      </c>
      <c r="H11" s="11" t="e">
        <f t="shared" si="1"/>
        <v>#REF!</v>
      </c>
    </row>
    <row r="12" spans="1:8" ht="12.75">
      <c r="A12" s="8" t="s">
        <v>11</v>
      </c>
      <c r="B12" s="8">
        <f>indicator!D18</f>
        <v>17</v>
      </c>
      <c r="C12" s="8" t="e">
        <f>#REF!</f>
        <v>#REF!</v>
      </c>
      <c r="D12" s="8" t="e">
        <f>#REF!</f>
        <v>#REF!</v>
      </c>
      <c r="E12" s="8" t="e">
        <f>#REF!</f>
        <v>#REF!</v>
      </c>
      <c r="F12" s="2"/>
      <c r="G12" s="13" t="e">
        <f t="shared" si="0"/>
        <v>#REF!</v>
      </c>
      <c r="H12" s="11" t="e">
        <f t="shared" si="1"/>
        <v>#REF!</v>
      </c>
    </row>
    <row r="13" spans="1:8" ht="12.75">
      <c r="A13" s="8" t="s">
        <v>12</v>
      </c>
      <c r="B13" s="8">
        <f>indicator!D19</f>
        <v>12.1</v>
      </c>
      <c r="C13" s="8" t="e">
        <f>#REF!</f>
        <v>#REF!</v>
      </c>
      <c r="D13" s="8" t="e">
        <f>#REF!</f>
        <v>#REF!</v>
      </c>
      <c r="E13" s="8" t="e">
        <f>#REF!</f>
        <v>#REF!</v>
      </c>
      <c r="F13" s="3"/>
      <c r="G13" s="13" t="e">
        <f t="shared" si="0"/>
        <v>#REF!</v>
      </c>
      <c r="H13" s="11" t="e">
        <f t="shared" si="1"/>
        <v>#REF!</v>
      </c>
    </row>
    <row r="14" spans="1:8" ht="12.75">
      <c r="A14" s="8" t="s">
        <v>13</v>
      </c>
      <c r="B14" s="8">
        <f>indicator!D20</f>
        <v>10</v>
      </c>
      <c r="C14" s="8" t="e">
        <f>#REF!</f>
        <v>#REF!</v>
      </c>
      <c r="D14" s="8" t="e">
        <f>#REF!</f>
        <v>#REF!</v>
      </c>
      <c r="E14" s="8" t="e">
        <f>#REF!</f>
        <v>#REF!</v>
      </c>
      <c r="F14" s="3"/>
      <c r="G14" s="12" t="e">
        <f t="shared" si="0"/>
        <v>#REF!</v>
      </c>
      <c r="H14" s="11" t="e">
        <f t="shared" si="1"/>
        <v>#REF!</v>
      </c>
    </row>
    <row r="15" spans="1:8" ht="12.75">
      <c r="A15" s="8" t="s">
        <v>14</v>
      </c>
      <c r="B15" s="8">
        <f>indicator!D21</f>
        <v>7.8</v>
      </c>
      <c r="C15" s="8" t="e">
        <f>#REF!</f>
        <v>#REF!</v>
      </c>
      <c r="D15" s="8" t="e">
        <f>#REF!</f>
        <v>#REF!</v>
      </c>
      <c r="E15" s="8" t="e">
        <f>#REF!</f>
        <v>#REF!</v>
      </c>
      <c r="F15" s="3"/>
      <c r="G15" s="10" t="e">
        <f t="shared" si="0"/>
        <v>#REF!</v>
      </c>
      <c r="H15" s="11" t="e">
        <f t="shared" si="1"/>
        <v>#REF!</v>
      </c>
    </row>
    <row r="16" spans="1:8" ht="12.75">
      <c r="A16" s="8" t="s">
        <v>15</v>
      </c>
      <c r="B16" s="8">
        <f>indicator!D22</f>
        <v>8.9</v>
      </c>
      <c r="C16" s="8" t="e">
        <f>#REF!</f>
        <v>#REF!</v>
      </c>
      <c r="D16" s="8" t="e">
        <f>#REF!</f>
        <v>#REF!</v>
      </c>
      <c r="E16" s="8" t="e">
        <f>#REF!</f>
        <v>#REF!</v>
      </c>
      <c r="F16" s="3"/>
      <c r="G16" s="10" t="e">
        <f t="shared" si="0"/>
        <v>#REF!</v>
      </c>
      <c r="H16" s="11" t="e">
        <f t="shared" si="1"/>
        <v>#REF!</v>
      </c>
    </row>
    <row r="17" spans="1:8" ht="12.75">
      <c r="A17" s="8" t="s">
        <v>16</v>
      </c>
      <c r="B17" s="8">
        <f>indicator!D23</f>
        <v>21.7</v>
      </c>
      <c r="C17" s="8" t="e">
        <f>#REF!</f>
        <v>#REF!</v>
      </c>
      <c r="D17" s="8" t="e">
        <f>#REF!</f>
        <v>#REF!</v>
      </c>
      <c r="E17" s="8" t="e">
        <f>#REF!</f>
        <v>#REF!</v>
      </c>
      <c r="F17" s="2"/>
      <c r="G17" s="13" t="e">
        <f t="shared" si="0"/>
        <v>#REF!</v>
      </c>
      <c r="H17" s="11" t="e">
        <f t="shared" si="1"/>
        <v>#REF!</v>
      </c>
    </row>
    <row r="18" spans="1:8" ht="12.75">
      <c r="A18" s="8" t="s">
        <v>17</v>
      </c>
      <c r="B18" s="8">
        <f>indicator!D24</f>
        <v>7.3</v>
      </c>
      <c r="C18" s="8" t="e">
        <f>#REF!</f>
        <v>#REF!</v>
      </c>
      <c r="D18" s="8" t="e">
        <f>#REF!</f>
        <v>#REF!</v>
      </c>
      <c r="E18" s="8" t="e">
        <f>#REF!</f>
        <v>#REF!</v>
      </c>
      <c r="F18" s="3"/>
      <c r="G18" s="10" t="e">
        <f t="shared" si="0"/>
        <v>#REF!</v>
      </c>
      <c r="H18" s="11" t="e">
        <f t="shared" si="1"/>
        <v>#REF!</v>
      </c>
    </row>
    <row r="19" spans="1:8" ht="12.75">
      <c r="A19" s="8" t="s">
        <v>18</v>
      </c>
      <c r="B19" s="8">
        <f>indicator!D25</f>
        <v>17.2</v>
      </c>
      <c r="C19" s="8" t="e">
        <f>#REF!</f>
        <v>#REF!</v>
      </c>
      <c r="D19" s="8" t="e">
        <f>#REF!</f>
        <v>#REF!</v>
      </c>
      <c r="E19" s="8" t="e">
        <f>#REF!</f>
        <v>#REF!</v>
      </c>
      <c r="F19" s="2"/>
      <c r="G19" s="10" t="e">
        <f t="shared" si="0"/>
        <v>#REF!</v>
      </c>
      <c r="H19" s="11" t="e">
        <f t="shared" si="1"/>
        <v>#REF!</v>
      </c>
    </row>
    <row r="20" spans="1:8" ht="12.75">
      <c r="A20" s="8" t="s">
        <v>19</v>
      </c>
      <c r="B20" s="8">
        <f>indicator!D26</f>
        <v>14.3</v>
      </c>
      <c r="C20" s="8" t="e">
        <f>#REF!</f>
        <v>#REF!</v>
      </c>
      <c r="D20" s="8" t="e">
        <f>#REF!</f>
        <v>#REF!</v>
      </c>
      <c r="E20" s="8" t="e">
        <f>#REF!</f>
        <v>#REF!</v>
      </c>
      <c r="F20" s="3"/>
      <c r="G20" s="13" t="e">
        <f t="shared" si="0"/>
        <v>#REF!</v>
      </c>
      <c r="H20" s="11" t="e">
        <f t="shared" si="1"/>
        <v>#REF!</v>
      </c>
    </row>
    <row r="21" spans="1:8" ht="12.75">
      <c r="A21" s="8" t="s">
        <v>20</v>
      </c>
      <c r="B21" s="8">
        <f>indicator!D27</f>
        <v>11.4</v>
      </c>
      <c r="C21" s="8" t="e">
        <f>#REF!</f>
        <v>#REF!</v>
      </c>
      <c r="D21" s="8" t="e">
        <f>#REF!</f>
        <v>#REF!</v>
      </c>
      <c r="E21" s="8" t="e">
        <f>#REF!</f>
        <v>#REF!</v>
      </c>
      <c r="F21" s="3"/>
      <c r="G21" s="10" t="e">
        <f t="shared" si="0"/>
        <v>#REF!</v>
      </c>
      <c r="H21" s="11" t="e">
        <f t="shared" si="1"/>
        <v>#REF!</v>
      </c>
    </row>
    <row r="22" spans="1:8" ht="12.75">
      <c r="A22" s="8" t="s">
        <v>21</v>
      </c>
      <c r="B22" s="8">
        <f>indicator!D28</f>
        <v>8.4</v>
      </c>
      <c r="C22" s="8" t="e">
        <f>#REF!</f>
        <v>#REF!</v>
      </c>
      <c r="D22" s="8" t="e">
        <f>#REF!</f>
        <v>#REF!</v>
      </c>
      <c r="E22" s="8" t="e">
        <f>#REF!</f>
        <v>#REF!</v>
      </c>
      <c r="F22" s="3"/>
      <c r="G22" s="12" t="e">
        <f t="shared" si="0"/>
        <v>#REF!</v>
      </c>
      <c r="H22" s="11" t="e">
        <f t="shared" si="1"/>
        <v>#REF!</v>
      </c>
    </row>
    <row r="23" spans="1:8" ht="12.75">
      <c r="A23" s="8" t="s">
        <v>22</v>
      </c>
      <c r="B23" s="8">
        <f>indicator!D29</f>
        <v>8</v>
      </c>
      <c r="C23" s="8" t="e">
        <f>#REF!</f>
        <v>#REF!</v>
      </c>
      <c r="D23" s="8" t="e">
        <f>#REF!</f>
        <v>#REF!</v>
      </c>
      <c r="E23" s="8" t="e">
        <f>#REF!</f>
        <v>#REF!</v>
      </c>
      <c r="F23" s="3"/>
      <c r="G23" s="12" t="e">
        <f t="shared" si="0"/>
        <v>#REF!</v>
      </c>
      <c r="H23" s="11" t="e">
        <f t="shared" si="1"/>
        <v>#REF!</v>
      </c>
    </row>
    <row r="24" spans="1:8" ht="12.75">
      <c r="A24" s="8" t="s">
        <v>23</v>
      </c>
      <c r="B24" s="8">
        <f>indicator!D30</f>
        <v>8.8</v>
      </c>
      <c r="C24" s="8" t="e">
        <f>#REF!</f>
        <v>#REF!</v>
      </c>
      <c r="D24" s="8" t="e">
        <f>#REF!</f>
        <v>#REF!</v>
      </c>
      <c r="E24" s="8" t="e">
        <f>#REF!</f>
        <v>#REF!</v>
      </c>
      <c r="F24" s="4"/>
      <c r="G24" s="10" t="e">
        <f t="shared" si="0"/>
        <v>#REF!</v>
      </c>
      <c r="H24" s="11" t="e">
        <f t="shared" si="1"/>
        <v>#REF!</v>
      </c>
    </row>
    <row r="25" spans="1:8" ht="12.75">
      <c r="A25" s="8" t="s">
        <v>24</v>
      </c>
      <c r="B25" s="8">
        <f>indicator!D31</f>
        <v>12.2</v>
      </c>
      <c r="C25" s="8" t="e">
        <f>#REF!</f>
        <v>#REF!</v>
      </c>
      <c r="D25" s="8" t="e">
        <f>#REF!</f>
        <v>#REF!</v>
      </c>
      <c r="E25" s="8" t="e">
        <f>#REF!</f>
        <v>#REF!</v>
      </c>
      <c r="F25" s="2"/>
      <c r="G25" s="10" t="e">
        <f t="shared" si="0"/>
        <v>#REF!</v>
      </c>
      <c r="H25" s="11" t="e">
        <f t="shared" si="1"/>
        <v>#REF!</v>
      </c>
    </row>
    <row r="26" spans="1:8" ht="12.75">
      <c r="A26" s="8" t="s">
        <v>25</v>
      </c>
      <c r="B26" s="8">
        <f>indicator!D32</f>
        <v>12.2</v>
      </c>
      <c r="C26" s="8" t="e">
        <f>#REF!</f>
        <v>#REF!</v>
      </c>
      <c r="D26" s="8" t="e">
        <f>#REF!</f>
        <v>#REF!</v>
      </c>
      <c r="E26" s="8" t="e">
        <f>#REF!</f>
        <v>#REF!</v>
      </c>
      <c r="F26" s="3"/>
      <c r="G26" s="10" t="e">
        <f t="shared" si="0"/>
        <v>#REF!</v>
      </c>
      <c r="H26" s="11" t="e">
        <f t="shared" si="1"/>
        <v>#REF!</v>
      </c>
    </row>
    <row r="27" spans="1:8" ht="12.75">
      <c r="A27" s="8" t="s">
        <v>26</v>
      </c>
      <c r="B27" s="8">
        <f>indicator!D33</f>
        <v>10.7</v>
      </c>
      <c r="C27" s="8" t="e">
        <f>#REF!</f>
        <v>#REF!</v>
      </c>
      <c r="D27" s="8" t="e">
        <f>#REF!</f>
        <v>#REF!</v>
      </c>
      <c r="E27" s="8" t="e">
        <f>#REF!</f>
        <v>#REF!</v>
      </c>
      <c r="F27" s="3"/>
      <c r="G27" s="10" t="e">
        <f t="shared" si="0"/>
        <v>#REF!</v>
      </c>
      <c r="H27" s="11" t="e">
        <f t="shared" si="1"/>
        <v>#REF!</v>
      </c>
    </row>
    <row r="28" spans="1:8" ht="12.75">
      <c r="A28" s="8" t="s">
        <v>27</v>
      </c>
      <c r="B28" s="8">
        <f>indicator!D34</f>
        <v>11</v>
      </c>
      <c r="C28" s="8" t="e">
        <f>#REF!</f>
        <v>#REF!</v>
      </c>
      <c r="D28" s="8" t="e">
        <f>#REF!</f>
        <v>#REF!</v>
      </c>
      <c r="E28" s="8" t="e">
        <f>#REF!</f>
        <v>#REF!</v>
      </c>
      <c r="F28" s="3"/>
      <c r="G28" s="10" t="e">
        <f t="shared" si="0"/>
        <v>#REF!</v>
      </c>
      <c r="H28" s="11" t="e">
        <f t="shared" si="1"/>
        <v>#REF!</v>
      </c>
    </row>
    <row r="29" spans="1:8" ht="12.75">
      <c r="A29" s="8" t="s">
        <v>28</v>
      </c>
      <c r="B29" s="8">
        <f>indicator!D35</f>
        <v>6.8</v>
      </c>
      <c r="C29" s="8" t="e">
        <f>#REF!</f>
        <v>#REF!</v>
      </c>
      <c r="D29" s="8" t="e">
        <f>#REF!</f>
        <v>#REF!</v>
      </c>
      <c r="E29" s="8" t="e">
        <f>#REF!</f>
        <v>#REF!</v>
      </c>
      <c r="F29" s="3"/>
      <c r="G29" s="10" t="e">
        <f t="shared" si="0"/>
        <v>#REF!</v>
      </c>
      <c r="H29" s="11" t="e">
        <f t="shared" si="1"/>
        <v>#REF!</v>
      </c>
    </row>
    <row r="30" spans="1:8" ht="12.75">
      <c r="A30" s="8" t="s">
        <v>29</v>
      </c>
      <c r="B30" s="8">
        <f>indicator!D36</f>
        <v>7.2</v>
      </c>
      <c r="C30" s="8" t="e">
        <f>#REF!</f>
        <v>#REF!</v>
      </c>
      <c r="D30" s="8" t="e">
        <f>#REF!</f>
        <v>#REF!</v>
      </c>
      <c r="E30" s="8" t="e">
        <f>#REF!</f>
        <v>#REF!</v>
      </c>
      <c r="F30" s="3"/>
      <c r="G30" s="10" t="e">
        <f t="shared" si="0"/>
        <v>#REF!</v>
      </c>
      <c r="H30" s="11" t="e">
        <f t="shared" si="1"/>
        <v>#REF!</v>
      </c>
    </row>
    <row r="32" spans="1:8" ht="12.75">
      <c r="A32" s="8" t="s">
        <v>30</v>
      </c>
      <c r="B32" s="9">
        <v>9.643333333333334</v>
      </c>
      <c r="C32" s="8">
        <v>13.400000000000002</v>
      </c>
      <c r="D32" s="9">
        <v>9.323333333333332</v>
      </c>
      <c r="E32" s="8">
        <v>10.856666666666666</v>
      </c>
      <c r="F32" s="3"/>
      <c r="G32" s="10">
        <f>C32-B32</f>
        <v>3.7566666666666677</v>
      </c>
      <c r="H32" s="11">
        <f>E32-D32</f>
        <v>1.5333333333333332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36"/>
  <sheetViews>
    <sheetView zoomScalePageLayoutView="0" workbookViewId="0" topLeftCell="A16">
      <selection activeCell="A1" sqref="A1:IV16384"/>
    </sheetView>
  </sheetViews>
  <sheetFormatPr defaultColWidth="9.33203125" defaultRowHeight="12.75"/>
  <sheetData>
    <row r="2" spans="1:10" ht="12.75">
      <c r="A2" s="8" t="s">
        <v>34</v>
      </c>
      <c r="B2" s="8" t="s">
        <v>44</v>
      </c>
      <c r="C2" s="8" t="s">
        <v>43</v>
      </c>
      <c r="D2" s="8" t="s">
        <v>45</v>
      </c>
      <c r="E2" s="8" t="s">
        <v>46</v>
      </c>
      <c r="H2" s="8"/>
      <c r="I2" s="8"/>
      <c r="J2" s="8"/>
    </row>
    <row r="3" spans="1:8" ht="12.75">
      <c r="A3" s="8"/>
      <c r="B3" s="8"/>
      <c r="C3" s="8"/>
      <c r="D3" s="8"/>
      <c r="F3" s="8"/>
      <c r="G3" s="8"/>
      <c r="H3" s="8"/>
    </row>
    <row r="5" spans="1:8" ht="12.75">
      <c r="A5" t="s">
        <v>0</v>
      </c>
      <c r="B5">
        <v>11.7</v>
      </c>
      <c r="C5">
        <v>13.7</v>
      </c>
      <c r="D5">
        <v>6.9</v>
      </c>
      <c r="E5">
        <v>8.1</v>
      </c>
      <c r="G5" s="13">
        <f>C5-B5</f>
        <v>2</v>
      </c>
      <c r="H5">
        <f>E5-D5</f>
        <v>1.1999999999999993</v>
      </c>
    </row>
    <row r="6" spans="1:8" ht="12.75">
      <c r="A6" t="s">
        <v>1</v>
      </c>
      <c r="B6">
        <v>12.2</v>
      </c>
      <c r="C6">
        <v>14.2</v>
      </c>
      <c r="D6">
        <v>11.6</v>
      </c>
      <c r="E6">
        <v>13.5</v>
      </c>
      <c r="G6" s="13">
        <f aca="true" t="shared" si="0" ref="G6:G34">C6-B6</f>
        <v>2</v>
      </c>
      <c r="H6">
        <f aca="true" t="shared" si="1" ref="H6:H34">E6-D6</f>
        <v>1.9000000000000004</v>
      </c>
    </row>
    <row r="7" spans="1:8" ht="12.75">
      <c r="A7" t="s">
        <v>2</v>
      </c>
      <c r="B7">
        <v>8.9</v>
      </c>
      <c r="C7">
        <v>10.3</v>
      </c>
      <c r="D7">
        <v>6.4</v>
      </c>
      <c r="E7">
        <v>7.5</v>
      </c>
      <c r="G7" s="13">
        <f t="shared" si="0"/>
        <v>1.4000000000000004</v>
      </c>
      <c r="H7">
        <f t="shared" si="1"/>
        <v>1.0999999999999996</v>
      </c>
    </row>
    <row r="8" spans="1:8" ht="12.75">
      <c r="A8" t="s">
        <v>3</v>
      </c>
      <c r="B8">
        <v>11.7</v>
      </c>
      <c r="C8">
        <v>13.6</v>
      </c>
      <c r="D8">
        <v>6.8</v>
      </c>
      <c r="E8">
        <v>7.9</v>
      </c>
      <c r="G8" s="13">
        <f t="shared" si="0"/>
        <v>1.9000000000000004</v>
      </c>
      <c r="H8">
        <f t="shared" si="1"/>
        <v>1.1000000000000005</v>
      </c>
    </row>
    <row r="9" spans="1:8" ht="12.75">
      <c r="A9" t="s">
        <v>4</v>
      </c>
      <c r="B9">
        <v>12.1</v>
      </c>
      <c r="C9">
        <v>14.3</v>
      </c>
      <c r="D9">
        <v>7.6</v>
      </c>
      <c r="E9">
        <v>9</v>
      </c>
      <c r="G9" s="13">
        <f t="shared" si="0"/>
        <v>2.200000000000001</v>
      </c>
      <c r="H9">
        <f t="shared" si="1"/>
        <v>1.4000000000000004</v>
      </c>
    </row>
    <row r="10" spans="1:8" ht="12.75">
      <c r="A10" t="s">
        <v>5</v>
      </c>
      <c r="B10">
        <v>18.5</v>
      </c>
      <c r="C10">
        <v>21.3</v>
      </c>
      <c r="D10">
        <v>11.6</v>
      </c>
      <c r="E10">
        <v>13.3</v>
      </c>
      <c r="G10" s="13">
        <f t="shared" si="0"/>
        <v>2.8000000000000007</v>
      </c>
      <c r="H10">
        <f t="shared" si="1"/>
        <v>1.700000000000001</v>
      </c>
    </row>
    <row r="11" spans="1:8" ht="12.75">
      <c r="A11" t="s">
        <v>6</v>
      </c>
      <c r="B11">
        <v>10.4</v>
      </c>
      <c r="C11">
        <v>12.3</v>
      </c>
      <c r="D11">
        <v>8.8</v>
      </c>
      <c r="E11">
        <v>10.5</v>
      </c>
      <c r="G11" s="13">
        <f t="shared" si="0"/>
        <v>1.9000000000000004</v>
      </c>
      <c r="H11">
        <f t="shared" si="1"/>
        <v>1.6999999999999993</v>
      </c>
    </row>
    <row r="12" spans="1:8" ht="12.75">
      <c r="A12" t="s">
        <v>7</v>
      </c>
      <c r="B12">
        <v>10.8</v>
      </c>
      <c r="C12">
        <v>12.5</v>
      </c>
      <c r="D12">
        <v>9.3</v>
      </c>
      <c r="E12">
        <v>10.8</v>
      </c>
      <c r="G12" s="13">
        <f t="shared" si="0"/>
        <v>1.6999999999999993</v>
      </c>
      <c r="H12">
        <f t="shared" si="1"/>
        <v>1.5</v>
      </c>
    </row>
    <row r="13" spans="1:8" ht="12.75">
      <c r="A13" t="s">
        <v>8</v>
      </c>
      <c r="B13">
        <v>7.2</v>
      </c>
      <c r="C13">
        <v>8.5</v>
      </c>
      <c r="D13">
        <v>7.2</v>
      </c>
      <c r="E13">
        <v>8.5</v>
      </c>
      <c r="G13" s="13">
        <f t="shared" si="0"/>
        <v>1.2999999999999998</v>
      </c>
      <c r="H13">
        <f t="shared" si="1"/>
        <v>1.2999999999999998</v>
      </c>
    </row>
    <row r="14" spans="1:8" ht="12.75">
      <c r="A14" t="s">
        <v>9</v>
      </c>
      <c r="B14">
        <v>14.3</v>
      </c>
      <c r="C14">
        <v>16.6</v>
      </c>
      <c r="D14">
        <v>14.3</v>
      </c>
      <c r="E14">
        <v>16.6</v>
      </c>
      <c r="G14" s="13">
        <f t="shared" si="0"/>
        <v>2.3000000000000007</v>
      </c>
      <c r="H14">
        <f t="shared" si="1"/>
        <v>2.3000000000000007</v>
      </c>
    </row>
    <row r="15" spans="1:8" ht="12.75">
      <c r="A15" t="s">
        <v>10</v>
      </c>
      <c r="B15">
        <v>12.4</v>
      </c>
      <c r="C15">
        <v>15.4</v>
      </c>
      <c r="D15">
        <v>12.4</v>
      </c>
      <c r="E15">
        <v>15.4</v>
      </c>
      <c r="G15" s="13">
        <f t="shared" si="0"/>
        <v>3</v>
      </c>
      <c r="H15">
        <f t="shared" si="1"/>
        <v>3</v>
      </c>
    </row>
    <row r="16" spans="1:8" ht="12.75">
      <c r="A16" t="s">
        <v>11</v>
      </c>
      <c r="B16">
        <v>17</v>
      </c>
      <c r="C16">
        <v>19.1</v>
      </c>
      <c r="D16">
        <v>13.7</v>
      </c>
      <c r="E16">
        <v>15.4</v>
      </c>
      <c r="G16" s="13">
        <f t="shared" si="0"/>
        <v>2.1000000000000014</v>
      </c>
      <c r="H16">
        <f t="shared" si="1"/>
        <v>1.700000000000001</v>
      </c>
    </row>
    <row r="17" spans="1:8" ht="12.75">
      <c r="A17" t="s">
        <v>12</v>
      </c>
      <c r="B17">
        <v>12.1</v>
      </c>
      <c r="C17">
        <v>14.5</v>
      </c>
      <c r="D17">
        <v>6.1</v>
      </c>
      <c r="E17">
        <v>7.2</v>
      </c>
      <c r="G17" s="13">
        <f t="shared" si="0"/>
        <v>2.4000000000000004</v>
      </c>
      <c r="H17">
        <f t="shared" si="1"/>
        <v>1.1000000000000005</v>
      </c>
    </row>
    <row r="18" spans="1:8" ht="12.75">
      <c r="A18" t="s">
        <v>13</v>
      </c>
      <c r="B18">
        <v>10</v>
      </c>
      <c r="C18">
        <v>10.7</v>
      </c>
      <c r="D18">
        <v>10</v>
      </c>
      <c r="E18">
        <v>10.7</v>
      </c>
      <c r="G18" s="13">
        <f t="shared" si="0"/>
        <v>0.6999999999999993</v>
      </c>
      <c r="H18">
        <f t="shared" si="1"/>
        <v>0.6999999999999993</v>
      </c>
    </row>
    <row r="19" spans="1:8" ht="12.75">
      <c r="A19" t="s">
        <v>14</v>
      </c>
      <c r="B19">
        <v>7.8</v>
      </c>
      <c r="C19">
        <v>8.8</v>
      </c>
      <c r="D19">
        <v>5.6</v>
      </c>
      <c r="E19">
        <v>6.3</v>
      </c>
      <c r="G19" s="13">
        <f t="shared" si="0"/>
        <v>1.0000000000000009</v>
      </c>
      <c r="H19">
        <f t="shared" si="1"/>
        <v>0.7000000000000002</v>
      </c>
    </row>
    <row r="20" spans="1:8" ht="12.75">
      <c r="A20" t="s">
        <v>15</v>
      </c>
      <c r="B20">
        <v>8.9</v>
      </c>
      <c r="C20">
        <v>10.7</v>
      </c>
      <c r="D20">
        <v>5.9</v>
      </c>
      <c r="E20">
        <v>7</v>
      </c>
      <c r="G20" s="13">
        <f t="shared" si="0"/>
        <v>1.799999999999999</v>
      </c>
      <c r="H20">
        <f t="shared" si="1"/>
        <v>1.0999999999999996</v>
      </c>
    </row>
    <row r="21" spans="1:8" ht="12.75">
      <c r="A21" t="s">
        <v>16</v>
      </c>
      <c r="B21">
        <v>21.7</v>
      </c>
      <c r="C21">
        <v>26.5</v>
      </c>
      <c r="D21">
        <v>19.2</v>
      </c>
      <c r="E21">
        <v>23.5</v>
      </c>
      <c r="G21" s="13">
        <f t="shared" si="0"/>
        <v>4.800000000000001</v>
      </c>
      <c r="H21">
        <f t="shared" si="1"/>
        <v>4.300000000000001</v>
      </c>
    </row>
    <row r="22" spans="1:8" ht="12.75">
      <c r="A22" t="s">
        <v>17</v>
      </c>
      <c r="B22">
        <v>7.3</v>
      </c>
      <c r="C22">
        <v>8.9</v>
      </c>
      <c r="D22">
        <v>4.8</v>
      </c>
      <c r="E22">
        <v>4.8</v>
      </c>
      <c r="G22" s="13">
        <f t="shared" si="0"/>
        <v>1.6000000000000005</v>
      </c>
      <c r="H22">
        <f t="shared" si="1"/>
        <v>0</v>
      </c>
    </row>
    <row r="23" spans="1:8" ht="12.75">
      <c r="A23" t="s">
        <v>18</v>
      </c>
      <c r="B23">
        <v>17.2</v>
      </c>
      <c r="C23">
        <v>20.1</v>
      </c>
      <c r="D23">
        <v>16.3</v>
      </c>
      <c r="E23">
        <v>19.1</v>
      </c>
      <c r="G23" s="13">
        <f t="shared" si="0"/>
        <v>2.900000000000002</v>
      </c>
      <c r="H23">
        <f t="shared" si="1"/>
        <v>2.8000000000000007</v>
      </c>
    </row>
    <row r="24" spans="1:8" ht="12.75">
      <c r="A24" t="s">
        <v>19</v>
      </c>
      <c r="B24">
        <v>14.3</v>
      </c>
      <c r="C24">
        <v>16.8</v>
      </c>
      <c r="D24">
        <v>7.2</v>
      </c>
      <c r="E24">
        <v>8.4</v>
      </c>
      <c r="G24" s="13">
        <f t="shared" si="0"/>
        <v>2.5</v>
      </c>
      <c r="H24">
        <f t="shared" si="1"/>
        <v>1.2000000000000002</v>
      </c>
    </row>
    <row r="25" spans="1:8" ht="12.75">
      <c r="A25" t="s">
        <v>20</v>
      </c>
      <c r="B25">
        <v>11.4</v>
      </c>
      <c r="C25">
        <v>13.4</v>
      </c>
      <c r="D25">
        <v>10.2</v>
      </c>
      <c r="E25">
        <v>11.9</v>
      </c>
      <c r="G25" s="13">
        <f t="shared" si="0"/>
        <v>2</v>
      </c>
      <c r="H25">
        <f t="shared" si="1"/>
        <v>1.700000000000001</v>
      </c>
    </row>
    <row r="26" spans="1:8" ht="12.75">
      <c r="A26" t="s">
        <v>21</v>
      </c>
      <c r="B26">
        <v>8.4</v>
      </c>
      <c r="C26">
        <v>9.5</v>
      </c>
      <c r="D26">
        <v>8.4</v>
      </c>
      <c r="E26">
        <v>8.6</v>
      </c>
      <c r="G26" s="13">
        <f t="shared" si="0"/>
        <v>1.0999999999999996</v>
      </c>
      <c r="H26">
        <f t="shared" si="1"/>
        <v>0.1999999999999993</v>
      </c>
    </row>
    <row r="27" spans="1:8" ht="12.75">
      <c r="A27" t="s">
        <v>22</v>
      </c>
      <c r="B27">
        <v>8</v>
      </c>
      <c r="C27">
        <v>9.3</v>
      </c>
      <c r="D27">
        <v>8.1</v>
      </c>
      <c r="E27">
        <v>9.5</v>
      </c>
      <c r="G27" s="13">
        <f t="shared" si="0"/>
        <v>1.3000000000000007</v>
      </c>
      <c r="H27">
        <f t="shared" si="1"/>
        <v>1.4000000000000004</v>
      </c>
    </row>
    <row r="28" spans="1:8" ht="12.75">
      <c r="A28" t="s">
        <v>23</v>
      </c>
      <c r="B28">
        <v>8.8</v>
      </c>
      <c r="C28">
        <v>10.6</v>
      </c>
      <c r="D28">
        <v>8.8</v>
      </c>
      <c r="E28">
        <v>10.6</v>
      </c>
      <c r="G28" s="13">
        <f t="shared" si="0"/>
        <v>1.799999999999999</v>
      </c>
      <c r="H28">
        <f t="shared" si="1"/>
        <v>1.799999999999999</v>
      </c>
    </row>
    <row r="29" spans="1:8" ht="12.75">
      <c r="A29" t="s">
        <v>24</v>
      </c>
      <c r="B29">
        <v>12.2</v>
      </c>
      <c r="C29">
        <v>14.3</v>
      </c>
      <c r="D29">
        <v>12.2</v>
      </c>
      <c r="E29">
        <v>14.3</v>
      </c>
      <c r="G29" s="13">
        <f t="shared" si="0"/>
        <v>2.1000000000000014</v>
      </c>
      <c r="H29">
        <f t="shared" si="1"/>
        <v>2.1000000000000014</v>
      </c>
    </row>
    <row r="30" spans="1:8" ht="12.75">
      <c r="A30" t="s">
        <v>25</v>
      </c>
      <c r="B30">
        <v>12.2</v>
      </c>
      <c r="C30">
        <v>14</v>
      </c>
      <c r="D30">
        <v>9.9</v>
      </c>
      <c r="E30">
        <v>11.3</v>
      </c>
      <c r="G30" s="13">
        <f t="shared" si="0"/>
        <v>1.8000000000000007</v>
      </c>
      <c r="H30">
        <f t="shared" si="1"/>
        <v>1.4000000000000004</v>
      </c>
    </row>
    <row r="31" spans="1:8" ht="12.75">
      <c r="A31" t="s">
        <v>26</v>
      </c>
      <c r="B31">
        <v>10.7</v>
      </c>
      <c r="C31">
        <v>13.1</v>
      </c>
      <c r="D31">
        <v>9.8</v>
      </c>
      <c r="E31">
        <v>12</v>
      </c>
      <c r="G31" s="13">
        <f t="shared" si="0"/>
        <v>2.4000000000000004</v>
      </c>
      <c r="H31">
        <f t="shared" si="1"/>
        <v>2.1999999999999993</v>
      </c>
    </row>
    <row r="32" spans="1:8" ht="12.75">
      <c r="A32" t="s">
        <v>27</v>
      </c>
      <c r="B32">
        <v>11</v>
      </c>
      <c r="C32">
        <v>12.9</v>
      </c>
      <c r="D32">
        <v>11</v>
      </c>
      <c r="E32">
        <v>12.9</v>
      </c>
      <c r="G32" s="13">
        <f t="shared" si="0"/>
        <v>1.9000000000000004</v>
      </c>
      <c r="H32">
        <f t="shared" si="1"/>
        <v>1.9000000000000004</v>
      </c>
    </row>
    <row r="33" spans="1:8" ht="12.75">
      <c r="A33" t="s">
        <v>28</v>
      </c>
      <c r="B33">
        <v>6.8</v>
      </c>
      <c r="C33">
        <v>7.8</v>
      </c>
      <c r="D33">
        <v>4.1</v>
      </c>
      <c r="E33">
        <v>4.7</v>
      </c>
      <c r="G33" s="13">
        <f t="shared" si="0"/>
        <v>1</v>
      </c>
      <c r="H33">
        <f t="shared" si="1"/>
        <v>0.6000000000000005</v>
      </c>
    </row>
    <row r="34" spans="1:8" ht="12.75">
      <c r="A34" t="s">
        <v>29</v>
      </c>
      <c r="B34">
        <v>7.2</v>
      </c>
      <c r="C34">
        <v>8.3</v>
      </c>
      <c r="D34">
        <v>5.5</v>
      </c>
      <c r="E34">
        <v>6.4</v>
      </c>
      <c r="G34" s="13">
        <f t="shared" si="0"/>
        <v>1.1000000000000005</v>
      </c>
      <c r="H34">
        <f t="shared" si="1"/>
        <v>0.9000000000000004</v>
      </c>
    </row>
    <row r="36" spans="1:8" ht="12.75">
      <c r="A36" t="s">
        <v>30</v>
      </c>
      <c r="B36" s="1">
        <f>AVERAGE(B5:B34)</f>
        <v>11.439999999999998</v>
      </c>
      <c r="C36" s="1">
        <f>AVERAGE(C5:C34)</f>
        <v>13.400000000000002</v>
      </c>
      <c r="D36" s="1">
        <f>AVERAGE(D5:D34)</f>
        <v>9.323333333333332</v>
      </c>
      <c r="E36" s="1">
        <f>AVERAGE(E5:E34)</f>
        <v>10.856666666666666</v>
      </c>
      <c r="G36" s="11">
        <f>AVERAGE(G5:G34)</f>
        <v>1.9600000000000006</v>
      </c>
      <c r="H36" s="11">
        <f>AVERAGE(H5:H34)</f>
        <v>1.533333333333333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J35"/>
  <sheetViews>
    <sheetView zoomScalePageLayoutView="0" workbookViewId="0" topLeftCell="A9">
      <selection activeCell="G21" sqref="G21:H21"/>
    </sheetView>
  </sheetViews>
  <sheetFormatPr defaultColWidth="9.33203125" defaultRowHeight="12.75"/>
  <sheetData>
    <row r="2" spans="1:10" ht="12.75">
      <c r="A2" s="8" t="s">
        <v>34</v>
      </c>
      <c r="B2" s="8" t="s">
        <v>44</v>
      </c>
      <c r="C2" s="8" t="s">
        <v>43</v>
      </c>
      <c r="D2" s="8" t="s">
        <v>45</v>
      </c>
      <c r="E2" s="8" t="s">
        <v>46</v>
      </c>
      <c r="H2" s="8"/>
      <c r="I2" s="8"/>
      <c r="J2" s="8"/>
    </row>
    <row r="3" spans="1:8" ht="12.75">
      <c r="A3" s="8"/>
      <c r="B3" s="8"/>
      <c r="C3" s="8"/>
      <c r="D3" s="8"/>
      <c r="F3" s="8"/>
      <c r="G3" s="8"/>
      <c r="H3" s="8"/>
    </row>
    <row r="5" spans="1:8" ht="12.75">
      <c r="A5" t="s">
        <v>28</v>
      </c>
      <c r="B5">
        <v>6.8</v>
      </c>
      <c r="C5">
        <v>7.8</v>
      </c>
      <c r="D5">
        <v>4.1</v>
      </c>
      <c r="E5">
        <v>4.7</v>
      </c>
      <c r="G5" s="13">
        <f aca="true" t="shared" si="0" ref="G5:G20">C5-B5</f>
        <v>1</v>
      </c>
      <c r="H5">
        <f aca="true" t="shared" si="1" ref="H5:H20">E5-D5</f>
        <v>0.6000000000000005</v>
      </c>
    </row>
    <row r="6" spans="1:8" ht="12.75">
      <c r="A6" t="s">
        <v>8</v>
      </c>
      <c r="B6">
        <v>7.2</v>
      </c>
      <c r="C6">
        <v>8.5</v>
      </c>
      <c r="D6">
        <v>7.2</v>
      </c>
      <c r="E6">
        <v>8.5</v>
      </c>
      <c r="G6" s="13">
        <f t="shared" si="0"/>
        <v>1.2999999999999998</v>
      </c>
      <c r="H6">
        <f t="shared" si="1"/>
        <v>1.2999999999999998</v>
      </c>
    </row>
    <row r="7" spans="1:8" ht="12.75">
      <c r="A7" t="s">
        <v>29</v>
      </c>
      <c r="B7">
        <v>7.2</v>
      </c>
      <c r="C7">
        <v>8.3</v>
      </c>
      <c r="D7">
        <v>5.5</v>
      </c>
      <c r="E7">
        <v>6.4</v>
      </c>
      <c r="G7" s="13">
        <f t="shared" si="0"/>
        <v>1.1000000000000005</v>
      </c>
      <c r="H7">
        <f t="shared" si="1"/>
        <v>0.9000000000000004</v>
      </c>
    </row>
    <row r="8" spans="1:8" ht="12.75">
      <c r="A8" t="s">
        <v>17</v>
      </c>
      <c r="B8">
        <v>7.3</v>
      </c>
      <c r="C8">
        <v>8.9</v>
      </c>
      <c r="D8">
        <v>4.8</v>
      </c>
      <c r="E8">
        <v>4.8</v>
      </c>
      <c r="G8" s="13">
        <f t="shared" si="0"/>
        <v>1.6000000000000005</v>
      </c>
      <c r="H8">
        <f t="shared" si="1"/>
        <v>0</v>
      </c>
    </row>
    <row r="9" spans="1:8" ht="12.75">
      <c r="A9" t="s">
        <v>14</v>
      </c>
      <c r="B9">
        <v>7.8</v>
      </c>
      <c r="C9">
        <v>8.8</v>
      </c>
      <c r="D9">
        <v>5.6</v>
      </c>
      <c r="E9">
        <v>6.3</v>
      </c>
      <c r="G9" s="13">
        <f t="shared" si="0"/>
        <v>1.0000000000000009</v>
      </c>
      <c r="H9">
        <f t="shared" si="1"/>
        <v>0.7000000000000002</v>
      </c>
    </row>
    <row r="10" spans="1:8" ht="12.75">
      <c r="A10" t="s">
        <v>22</v>
      </c>
      <c r="B10">
        <v>8</v>
      </c>
      <c r="C10">
        <v>9.3</v>
      </c>
      <c r="D10">
        <v>8.1</v>
      </c>
      <c r="E10">
        <v>9.5</v>
      </c>
      <c r="G10" s="13">
        <f t="shared" si="0"/>
        <v>1.3000000000000007</v>
      </c>
      <c r="H10">
        <f t="shared" si="1"/>
        <v>1.4000000000000004</v>
      </c>
    </row>
    <row r="11" spans="1:8" ht="12.75">
      <c r="A11" t="s">
        <v>21</v>
      </c>
      <c r="B11">
        <v>8.4</v>
      </c>
      <c r="C11">
        <v>9.5</v>
      </c>
      <c r="D11">
        <v>8.4</v>
      </c>
      <c r="E11">
        <v>8.6</v>
      </c>
      <c r="G11" s="13">
        <f t="shared" si="0"/>
        <v>1.0999999999999996</v>
      </c>
      <c r="H11">
        <f t="shared" si="1"/>
        <v>0.1999999999999993</v>
      </c>
    </row>
    <row r="12" spans="1:8" ht="12.75">
      <c r="A12" t="s">
        <v>23</v>
      </c>
      <c r="B12">
        <v>8.8</v>
      </c>
      <c r="C12">
        <v>10.6</v>
      </c>
      <c r="D12">
        <v>8.8</v>
      </c>
      <c r="E12">
        <v>10.6</v>
      </c>
      <c r="G12" s="13">
        <f t="shared" si="0"/>
        <v>1.799999999999999</v>
      </c>
      <c r="H12">
        <f t="shared" si="1"/>
        <v>1.799999999999999</v>
      </c>
    </row>
    <row r="13" spans="1:8" ht="12.75">
      <c r="A13" t="s">
        <v>2</v>
      </c>
      <c r="B13">
        <v>8.9</v>
      </c>
      <c r="C13">
        <v>10.3</v>
      </c>
      <c r="D13">
        <v>6.4</v>
      </c>
      <c r="E13">
        <v>7.5</v>
      </c>
      <c r="G13" s="13">
        <f t="shared" si="0"/>
        <v>1.4000000000000004</v>
      </c>
      <c r="H13">
        <f t="shared" si="1"/>
        <v>1.0999999999999996</v>
      </c>
    </row>
    <row r="14" spans="1:8" ht="12.75">
      <c r="A14" t="s">
        <v>15</v>
      </c>
      <c r="B14">
        <v>8.9</v>
      </c>
      <c r="C14">
        <v>10.7</v>
      </c>
      <c r="D14">
        <v>5.9</v>
      </c>
      <c r="E14">
        <v>7</v>
      </c>
      <c r="G14" s="13">
        <f t="shared" si="0"/>
        <v>1.799999999999999</v>
      </c>
      <c r="H14">
        <f t="shared" si="1"/>
        <v>1.0999999999999996</v>
      </c>
    </row>
    <row r="15" spans="1:8" ht="12.75">
      <c r="A15" t="s">
        <v>13</v>
      </c>
      <c r="B15">
        <v>10</v>
      </c>
      <c r="C15">
        <v>10.7</v>
      </c>
      <c r="D15">
        <v>10</v>
      </c>
      <c r="E15">
        <v>10.7</v>
      </c>
      <c r="G15" s="13">
        <f t="shared" si="0"/>
        <v>0.6999999999999993</v>
      </c>
      <c r="H15">
        <f t="shared" si="1"/>
        <v>0.6999999999999993</v>
      </c>
    </row>
    <row r="16" spans="1:8" ht="12.75">
      <c r="A16" t="s">
        <v>6</v>
      </c>
      <c r="B16">
        <v>10.4</v>
      </c>
      <c r="C16">
        <v>12.3</v>
      </c>
      <c r="D16">
        <v>8.8</v>
      </c>
      <c r="E16">
        <v>10.5</v>
      </c>
      <c r="G16" s="13">
        <f t="shared" si="0"/>
        <v>1.9000000000000004</v>
      </c>
      <c r="H16">
        <f t="shared" si="1"/>
        <v>1.6999999999999993</v>
      </c>
    </row>
    <row r="17" spans="1:8" ht="12.75">
      <c r="A17" t="s">
        <v>26</v>
      </c>
      <c r="B17">
        <v>10.7</v>
      </c>
      <c r="C17">
        <v>13.1</v>
      </c>
      <c r="D17">
        <v>9.8</v>
      </c>
      <c r="E17">
        <v>12</v>
      </c>
      <c r="G17" s="13">
        <f t="shared" si="0"/>
        <v>2.4000000000000004</v>
      </c>
      <c r="H17">
        <f t="shared" si="1"/>
        <v>2.1999999999999993</v>
      </c>
    </row>
    <row r="18" spans="1:8" ht="12.75">
      <c r="A18" t="s">
        <v>7</v>
      </c>
      <c r="B18">
        <v>10.8</v>
      </c>
      <c r="C18">
        <v>12.5</v>
      </c>
      <c r="D18">
        <v>9.3</v>
      </c>
      <c r="E18">
        <v>10.8</v>
      </c>
      <c r="G18" s="13">
        <f t="shared" si="0"/>
        <v>1.6999999999999993</v>
      </c>
      <c r="H18">
        <f t="shared" si="1"/>
        <v>1.5</v>
      </c>
    </row>
    <row r="19" spans="1:8" ht="12.75">
      <c r="A19" t="s">
        <v>27</v>
      </c>
      <c r="B19">
        <v>11</v>
      </c>
      <c r="C19">
        <v>12.9</v>
      </c>
      <c r="D19">
        <v>11</v>
      </c>
      <c r="E19">
        <v>12.9</v>
      </c>
      <c r="G19" s="13">
        <f t="shared" si="0"/>
        <v>1.9000000000000004</v>
      </c>
      <c r="H19">
        <f t="shared" si="1"/>
        <v>1.9000000000000004</v>
      </c>
    </row>
    <row r="20" spans="1:8" ht="12.75">
      <c r="A20" t="s">
        <v>20</v>
      </c>
      <c r="B20">
        <v>11.4</v>
      </c>
      <c r="C20">
        <v>13.4</v>
      </c>
      <c r="D20">
        <v>10.2</v>
      </c>
      <c r="E20">
        <v>11.9</v>
      </c>
      <c r="G20" s="13">
        <f t="shared" si="0"/>
        <v>2</v>
      </c>
      <c r="H20">
        <f t="shared" si="1"/>
        <v>1.700000000000001</v>
      </c>
    </row>
    <row r="21" spans="1:8" ht="12.75">
      <c r="A21" t="s">
        <v>30</v>
      </c>
      <c r="B21" s="1">
        <f>AVERAGE(B1:B19)</f>
        <v>8.813333333333334</v>
      </c>
      <c r="C21" s="1">
        <f>AVERAGE(C1:C19)</f>
        <v>10.28</v>
      </c>
      <c r="D21" s="1">
        <f>AVERAGE(D1:D19)</f>
        <v>7.579999999999999</v>
      </c>
      <c r="E21" s="1">
        <f>AVERAGE(E1:E19)</f>
        <v>8.72</v>
      </c>
      <c r="G21" s="11">
        <f>AVERAGE(G5:G20,G22:G35)</f>
        <v>1.96</v>
      </c>
      <c r="H21" s="11">
        <f>AVERAGE(H5:H20,H22:H35)</f>
        <v>1.5333333333333334</v>
      </c>
    </row>
    <row r="22" spans="1:8" ht="12.75">
      <c r="A22" t="s">
        <v>0</v>
      </c>
      <c r="B22">
        <v>11.7</v>
      </c>
      <c r="C22">
        <v>13.7</v>
      </c>
      <c r="D22">
        <v>6.9</v>
      </c>
      <c r="E22">
        <v>8.1</v>
      </c>
      <c r="G22" s="13">
        <f aca="true" t="shared" si="2" ref="G22:G35">C22-B22</f>
        <v>2</v>
      </c>
      <c r="H22">
        <f aca="true" t="shared" si="3" ref="H22:H35">E22-D22</f>
        <v>1.1999999999999993</v>
      </c>
    </row>
    <row r="23" spans="1:8" ht="12.75">
      <c r="A23" t="s">
        <v>3</v>
      </c>
      <c r="B23">
        <v>11.7</v>
      </c>
      <c r="C23">
        <v>13.6</v>
      </c>
      <c r="D23">
        <v>6.8</v>
      </c>
      <c r="E23">
        <v>7.9</v>
      </c>
      <c r="G23" s="13">
        <f t="shared" si="2"/>
        <v>1.9000000000000004</v>
      </c>
      <c r="H23">
        <f t="shared" si="3"/>
        <v>1.1000000000000005</v>
      </c>
    </row>
    <row r="24" spans="1:8" ht="12.75">
      <c r="A24" t="s">
        <v>4</v>
      </c>
      <c r="B24">
        <v>12.1</v>
      </c>
      <c r="C24">
        <v>14.3</v>
      </c>
      <c r="D24">
        <v>7.6</v>
      </c>
      <c r="E24">
        <v>9</v>
      </c>
      <c r="G24" s="13">
        <f t="shared" si="2"/>
        <v>2.200000000000001</v>
      </c>
      <c r="H24">
        <f t="shared" si="3"/>
        <v>1.4000000000000004</v>
      </c>
    </row>
    <row r="25" spans="1:8" ht="12.75">
      <c r="A25" t="s">
        <v>12</v>
      </c>
      <c r="B25">
        <v>12.1</v>
      </c>
      <c r="C25">
        <v>14.5</v>
      </c>
      <c r="D25">
        <v>6.1</v>
      </c>
      <c r="E25">
        <v>7.2</v>
      </c>
      <c r="G25" s="13">
        <f t="shared" si="2"/>
        <v>2.4000000000000004</v>
      </c>
      <c r="H25">
        <f t="shared" si="3"/>
        <v>1.1000000000000005</v>
      </c>
    </row>
    <row r="26" spans="1:8" ht="12.75">
      <c r="A26" t="s">
        <v>1</v>
      </c>
      <c r="B26">
        <v>12.2</v>
      </c>
      <c r="C26">
        <v>14.2</v>
      </c>
      <c r="D26">
        <v>11.6</v>
      </c>
      <c r="E26">
        <v>13.5</v>
      </c>
      <c r="G26" s="13">
        <f t="shared" si="2"/>
        <v>2</v>
      </c>
      <c r="H26">
        <f t="shared" si="3"/>
        <v>1.9000000000000004</v>
      </c>
    </row>
    <row r="27" spans="1:8" ht="12.75">
      <c r="A27" t="s">
        <v>24</v>
      </c>
      <c r="B27">
        <v>12.2</v>
      </c>
      <c r="C27">
        <v>14.3</v>
      </c>
      <c r="D27">
        <v>12.2</v>
      </c>
      <c r="E27">
        <v>14.3</v>
      </c>
      <c r="G27" s="13">
        <f t="shared" si="2"/>
        <v>2.1000000000000014</v>
      </c>
      <c r="H27">
        <f t="shared" si="3"/>
        <v>2.1000000000000014</v>
      </c>
    </row>
    <row r="28" spans="1:8" ht="12.75">
      <c r="A28" t="s">
        <v>25</v>
      </c>
      <c r="B28">
        <v>12.2</v>
      </c>
      <c r="C28">
        <v>14</v>
      </c>
      <c r="D28">
        <v>9.9</v>
      </c>
      <c r="E28">
        <v>11.3</v>
      </c>
      <c r="G28" s="13">
        <f t="shared" si="2"/>
        <v>1.8000000000000007</v>
      </c>
      <c r="H28">
        <f t="shared" si="3"/>
        <v>1.4000000000000004</v>
      </c>
    </row>
    <row r="29" spans="1:8" ht="12.75">
      <c r="A29" t="s">
        <v>10</v>
      </c>
      <c r="B29">
        <v>12.4</v>
      </c>
      <c r="C29">
        <v>15.4</v>
      </c>
      <c r="D29">
        <v>12.4</v>
      </c>
      <c r="E29">
        <v>15.4</v>
      </c>
      <c r="G29" s="13">
        <f t="shared" si="2"/>
        <v>3</v>
      </c>
      <c r="H29">
        <f t="shared" si="3"/>
        <v>3</v>
      </c>
    </row>
    <row r="30" spans="1:8" ht="12.75">
      <c r="A30" t="s">
        <v>9</v>
      </c>
      <c r="B30">
        <v>14.3</v>
      </c>
      <c r="C30">
        <v>16.6</v>
      </c>
      <c r="D30">
        <v>14.3</v>
      </c>
      <c r="E30">
        <v>16.6</v>
      </c>
      <c r="G30" s="13">
        <f t="shared" si="2"/>
        <v>2.3000000000000007</v>
      </c>
      <c r="H30">
        <f t="shared" si="3"/>
        <v>2.3000000000000007</v>
      </c>
    </row>
    <row r="31" spans="1:8" ht="12.75">
      <c r="A31" t="s">
        <v>19</v>
      </c>
      <c r="B31">
        <v>14.3</v>
      </c>
      <c r="C31">
        <v>16.8</v>
      </c>
      <c r="D31">
        <v>7.2</v>
      </c>
      <c r="E31">
        <v>8.4</v>
      </c>
      <c r="G31" s="13">
        <f t="shared" si="2"/>
        <v>2.5</v>
      </c>
      <c r="H31">
        <f t="shared" si="3"/>
        <v>1.2000000000000002</v>
      </c>
    </row>
    <row r="32" spans="1:8" ht="12.75">
      <c r="A32" t="s">
        <v>11</v>
      </c>
      <c r="B32">
        <v>17</v>
      </c>
      <c r="C32">
        <v>19.1</v>
      </c>
      <c r="D32">
        <v>13.7</v>
      </c>
      <c r="E32">
        <v>15.4</v>
      </c>
      <c r="G32" s="13">
        <f t="shared" si="2"/>
        <v>2.1000000000000014</v>
      </c>
      <c r="H32">
        <f t="shared" si="3"/>
        <v>1.700000000000001</v>
      </c>
    </row>
    <row r="33" spans="1:8" ht="12.75">
      <c r="A33" t="s">
        <v>18</v>
      </c>
      <c r="B33">
        <v>17.2</v>
      </c>
      <c r="C33">
        <v>20.1</v>
      </c>
      <c r="D33">
        <v>16.3</v>
      </c>
      <c r="E33">
        <v>19.1</v>
      </c>
      <c r="G33" s="13">
        <f t="shared" si="2"/>
        <v>2.900000000000002</v>
      </c>
      <c r="H33">
        <f t="shared" si="3"/>
        <v>2.8000000000000007</v>
      </c>
    </row>
    <row r="34" spans="1:8" ht="12.75">
      <c r="A34" t="s">
        <v>5</v>
      </c>
      <c r="B34">
        <v>18.5</v>
      </c>
      <c r="C34">
        <v>21.3</v>
      </c>
      <c r="D34">
        <v>11.6</v>
      </c>
      <c r="E34">
        <v>13.3</v>
      </c>
      <c r="G34" s="13">
        <f t="shared" si="2"/>
        <v>2.8000000000000007</v>
      </c>
      <c r="H34">
        <f t="shared" si="3"/>
        <v>1.700000000000001</v>
      </c>
    </row>
    <row r="35" spans="1:8" ht="12.75">
      <c r="A35" t="s">
        <v>16</v>
      </c>
      <c r="B35">
        <v>21.7</v>
      </c>
      <c r="C35">
        <v>26.5</v>
      </c>
      <c r="D35">
        <v>19.2</v>
      </c>
      <c r="E35">
        <v>23.5</v>
      </c>
      <c r="G35" s="13">
        <f t="shared" si="2"/>
        <v>4.800000000000001</v>
      </c>
      <c r="H35">
        <f t="shared" si="3"/>
        <v>4.300000000000001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D65"/>
  <sheetViews>
    <sheetView tabSelected="1" zoomScalePageLayoutView="0" workbookViewId="0" topLeftCell="A1">
      <selection activeCell="C5" sqref="C5"/>
    </sheetView>
  </sheetViews>
  <sheetFormatPr defaultColWidth="9.33203125" defaultRowHeight="12.75"/>
  <cols>
    <col min="1" max="1" width="5.66015625" style="78" customWidth="1"/>
    <col min="2" max="5" width="5.83203125" style="78" customWidth="1"/>
    <col min="6" max="6" width="3" style="78" customWidth="1"/>
    <col min="7" max="7" width="2.5" style="78" customWidth="1"/>
    <col min="8" max="8" width="3.66015625" style="78" customWidth="1"/>
    <col min="9" max="16" width="5.16015625" style="78" customWidth="1"/>
    <col min="17" max="17" width="6" style="78" customWidth="1"/>
    <col min="18" max="28" width="5.16015625" style="78" customWidth="1"/>
    <col min="29" max="29" width="1.66796875" style="78" customWidth="1"/>
    <col min="30" max="30" width="5.16015625" style="78" customWidth="1"/>
    <col min="31" max="16384" width="9.33203125" style="78" customWidth="1"/>
  </cols>
  <sheetData>
    <row r="1" s="88" customFormat="1" ht="12.75">
      <c r="A1" s="85" t="s">
        <v>137</v>
      </c>
    </row>
    <row r="2" spans="1:2" s="88" customFormat="1" ht="12.75">
      <c r="A2" s="88" t="s">
        <v>138</v>
      </c>
      <c r="B2" s="88" t="s">
        <v>125</v>
      </c>
    </row>
    <row r="3" s="88" customFormat="1" ht="12.75">
      <c r="A3" s="88" t="s">
        <v>139</v>
      </c>
    </row>
    <row r="4" s="88" customFormat="1" ht="12.75">
      <c r="A4" s="88" t="s">
        <v>140</v>
      </c>
    </row>
    <row r="5" s="88" customFormat="1" ht="12.75"/>
    <row r="6" spans="1:30" ht="12.75">
      <c r="A6" s="91" t="s">
        <v>125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23"/>
      <c r="AD6" s="23"/>
    </row>
    <row r="7" spans="1:30" ht="12.7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23"/>
      <c r="AD7" s="23"/>
    </row>
    <row r="8" spans="1:30" ht="12.75">
      <c r="A8" s="92" t="s">
        <v>126</v>
      </c>
      <c r="B8" s="92"/>
      <c r="C8" s="92"/>
      <c r="D8" s="92"/>
      <c r="E8" s="92"/>
      <c r="F8" s="92"/>
      <c r="G8" s="92"/>
      <c r="H8" s="92"/>
      <c r="I8" s="92"/>
      <c r="J8" s="92"/>
      <c r="K8" s="92"/>
      <c r="L8" s="92"/>
      <c r="M8" s="92"/>
      <c r="N8" s="14"/>
      <c r="O8" s="14"/>
      <c r="P8" s="14"/>
      <c r="Q8" s="14"/>
      <c r="R8"/>
      <c r="S8" s="92" t="s">
        <v>127</v>
      </c>
      <c r="T8" s="92"/>
      <c r="U8" s="92"/>
      <c r="V8" s="92"/>
      <c r="W8" s="92"/>
      <c r="X8" s="92"/>
      <c r="Y8" s="92"/>
      <c r="Z8" s="92"/>
      <c r="AA8" s="92"/>
      <c r="AB8" s="92"/>
      <c r="AC8" s="92"/>
      <c r="AD8" s="92"/>
    </row>
    <row r="9" spans="1:30" ht="12.75">
      <c r="A9" s="15"/>
      <c r="B9" s="15"/>
      <c r="C9" s="15"/>
      <c r="D9" s="15"/>
      <c r="E9" s="15"/>
      <c r="F9" s="15"/>
      <c r="G9" s="15"/>
      <c r="H9" s="15"/>
      <c r="I9" s="15"/>
      <c r="J9" s="15"/>
      <c r="K9" s="15"/>
      <c r="L9" s="15"/>
      <c r="M9" s="15"/>
      <c r="N9" s="16"/>
      <c r="O9" s="17"/>
      <c r="P9" s="18"/>
      <c r="Q9" s="18" t="str">
        <f>'Data 4.14'!F9</f>
        <v>Afrique du Sud</v>
      </c>
      <c r="R9" s="15"/>
      <c r="S9" s="15"/>
      <c r="T9" s="15"/>
      <c r="U9" s="15"/>
      <c r="V9" s="15"/>
      <c r="W9" s="15"/>
      <c r="X9" s="15"/>
      <c r="Y9" s="15"/>
      <c r="Z9" s="15"/>
      <c r="AA9" s="15"/>
      <c r="AB9" s="15"/>
      <c r="AC9" s="23"/>
      <c r="AD9" s="23"/>
    </row>
    <row r="10" spans="1:30" ht="12.75">
      <c r="A10" s="15"/>
      <c r="B10" s="15"/>
      <c r="C10" s="15"/>
      <c r="D10" s="15"/>
      <c r="E10" s="15"/>
      <c r="F10" s="15"/>
      <c r="G10" s="15"/>
      <c r="H10" s="15"/>
      <c r="I10" s="15"/>
      <c r="J10" s="15"/>
      <c r="K10" s="15"/>
      <c r="L10" s="15"/>
      <c r="M10" s="15"/>
      <c r="N10" s="16"/>
      <c r="O10" s="17"/>
      <c r="P10" s="18"/>
      <c r="Q10" s="18" t="str">
        <f>'Data 4.14'!F10</f>
        <v>Indonésie</v>
      </c>
      <c r="R10" s="15"/>
      <c r="S10" s="15"/>
      <c r="T10" s="15"/>
      <c r="U10" s="15"/>
      <c r="V10" s="15"/>
      <c r="W10" s="15"/>
      <c r="X10" s="15"/>
      <c r="Y10" s="15"/>
      <c r="Z10" s="15"/>
      <c r="AA10" s="15"/>
      <c r="AB10" s="15"/>
      <c r="AC10" s="23"/>
      <c r="AD10" s="23"/>
    </row>
    <row r="11" spans="1:30" ht="12.75">
      <c r="A11" s="15"/>
      <c r="B11" s="15"/>
      <c r="C11" s="15"/>
      <c r="D11" s="15"/>
      <c r="E11" s="15"/>
      <c r="F11" s="15"/>
      <c r="G11" s="15"/>
      <c r="H11" s="15"/>
      <c r="I11" s="15"/>
      <c r="J11" s="15"/>
      <c r="K11" s="15"/>
      <c r="L11" s="15"/>
      <c r="M11" s="15"/>
      <c r="N11" s="16"/>
      <c r="O11" s="17"/>
      <c r="P11" s="18"/>
      <c r="Q11" s="18" t="str">
        <f>'Data 4.14'!F11</f>
        <v>Mexique</v>
      </c>
      <c r="R11" s="15"/>
      <c r="S11" s="15"/>
      <c r="T11" s="15"/>
      <c r="U11" s="15"/>
      <c r="V11" s="15"/>
      <c r="W11" s="15"/>
      <c r="X11" s="15"/>
      <c r="Y11" s="15"/>
      <c r="Z11" s="15"/>
      <c r="AA11" s="15"/>
      <c r="AB11" s="15"/>
      <c r="AC11" s="23"/>
      <c r="AD11" s="23"/>
    </row>
    <row r="12" spans="1:30" ht="12.75">
      <c r="A12" s="15"/>
      <c r="B12" s="15"/>
      <c r="C12" s="15"/>
      <c r="D12" s="15"/>
      <c r="E12" s="15"/>
      <c r="F12" s="15"/>
      <c r="G12" s="15"/>
      <c r="H12" s="15"/>
      <c r="I12" s="15"/>
      <c r="J12" s="15"/>
      <c r="K12" s="15"/>
      <c r="L12" s="15"/>
      <c r="M12" s="15"/>
      <c r="N12" s="16"/>
      <c r="O12" s="17"/>
      <c r="P12" s="18"/>
      <c r="Q12" s="18" t="str">
        <f>'Data 4.14'!F12</f>
        <v>Royaume-Uni</v>
      </c>
      <c r="R12" s="15"/>
      <c r="S12" s="15"/>
      <c r="T12" s="15"/>
      <c r="U12" s="15"/>
      <c r="V12" s="15"/>
      <c r="W12" s="15"/>
      <c r="X12" s="15"/>
      <c r="Y12" s="15"/>
      <c r="Z12" s="15"/>
      <c r="AA12" s="15"/>
      <c r="AB12" s="15"/>
      <c r="AC12" s="23"/>
      <c r="AD12" s="23"/>
    </row>
    <row r="13" spans="1:30" ht="12.75">
      <c r="A13" s="15"/>
      <c r="B13" s="15"/>
      <c r="C13" s="15"/>
      <c r="D13" s="15"/>
      <c r="E13" s="15"/>
      <c r="F13" s="15"/>
      <c r="G13" s="15"/>
      <c r="H13" s="15"/>
      <c r="I13" s="15"/>
      <c r="J13" s="15"/>
      <c r="K13" s="15"/>
      <c r="L13" s="15"/>
      <c r="M13" s="15"/>
      <c r="N13" s="16"/>
      <c r="O13" s="17"/>
      <c r="P13" s="18"/>
      <c r="Q13" s="18" t="str">
        <f>'Data 4.14'!F13</f>
        <v>Japon</v>
      </c>
      <c r="R13" s="15"/>
      <c r="S13" s="15"/>
      <c r="T13" s="15"/>
      <c r="U13" s="15"/>
      <c r="V13" s="15"/>
      <c r="W13" s="15"/>
      <c r="X13" s="15"/>
      <c r="Y13" s="15"/>
      <c r="Z13" s="15"/>
      <c r="AA13" s="15"/>
      <c r="AB13" s="15"/>
      <c r="AC13" s="23"/>
      <c r="AD13" s="23"/>
    </row>
    <row r="14" spans="1:30" ht="12.75">
      <c r="A14" s="15"/>
      <c r="B14" s="15"/>
      <c r="C14" s="15"/>
      <c r="D14" s="15"/>
      <c r="E14" s="15"/>
      <c r="F14" s="15"/>
      <c r="G14" s="15"/>
      <c r="H14" s="15"/>
      <c r="I14" s="15"/>
      <c r="J14" s="15"/>
      <c r="K14" s="15"/>
      <c r="L14" s="15"/>
      <c r="M14" s="15"/>
      <c r="N14" s="16"/>
      <c r="O14" s="17"/>
      <c r="P14" s="18"/>
      <c r="Q14" s="18" t="str">
        <f>'Data 4.14'!F14</f>
        <v>Irlande</v>
      </c>
      <c r="R14" s="15"/>
      <c r="S14" s="15"/>
      <c r="T14" s="15"/>
      <c r="U14" s="15"/>
      <c r="V14" s="15"/>
      <c r="W14" s="15"/>
      <c r="X14" s="15"/>
      <c r="Y14" s="15"/>
      <c r="Z14" s="15"/>
      <c r="AA14" s="15"/>
      <c r="AB14" s="15"/>
      <c r="AC14" s="23"/>
      <c r="AD14" s="23"/>
    </row>
    <row r="15" spans="1:30" ht="12.75">
      <c r="A15" s="15"/>
      <c r="B15" s="15"/>
      <c r="C15" s="15"/>
      <c r="D15" s="15"/>
      <c r="E15" s="15"/>
      <c r="F15" s="15"/>
      <c r="G15" s="15"/>
      <c r="H15" s="15"/>
      <c r="I15" s="15"/>
      <c r="J15" s="15"/>
      <c r="K15" s="15"/>
      <c r="L15" s="15"/>
      <c r="M15" s="15"/>
      <c r="N15" s="16"/>
      <c r="O15" s="17"/>
      <c r="P15" s="18"/>
      <c r="Q15" s="18" t="str">
        <f>'Data 4.14'!F15</f>
        <v>États-Unis</v>
      </c>
      <c r="R15" s="15"/>
      <c r="S15" s="15"/>
      <c r="T15" s="15"/>
      <c r="U15" s="15"/>
      <c r="V15" s="15"/>
      <c r="W15" s="15"/>
      <c r="X15" s="15"/>
      <c r="Y15" s="15"/>
      <c r="Z15" s="15"/>
      <c r="AA15" s="15"/>
      <c r="AB15" s="15"/>
      <c r="AC15" s="23"/>
      <c r="AD15" s="23"/>
    </row>
    <row r="16" spans="1:30" ht="12.75">
      <c r="A16" s="15"/>
      <c r="B16" s="15"/>
      <c r="C16" s="15"/>
      <c r="D16" s="15"/>
      <c r="E16" s="15"/>
      <c r="F16" s="15"/>
      <c r="G16" s="15"/>
      <c r="H16" s="15"/>
      <c r="I16" s="15"/>
      <c r="J16" s="15"/>
      <c r="K16" s="15"/>
      <c r="L16" s="15"/>
      <c r="M16" s="15"/>
      <c r="N16" s="16"/>
      <c r="O16" s="17"/>
      <c r="P16" s="18"/>
      <c r="Q16" s="18" t="str">
        <f>'Data 4.14'!F16</f>
        <v>Slovénie</v>
      </c>
      <c r="R16" s="15"/>
      <c r="S16" s="15"/>
      <c r="T16" s="15"/>
      <c r="U16" s="15"/>
      <c r="V16" s="15"/>
      <c r="W16" s="15"/>
      <c r="X16" s="15"/>
      <c r="Y16" s="15"/>
      <c r="Z16" s="15"/>
      <c r="AA16" s="15"/>
      <c r="AB16" s="15"/>
      <c r="AC16" s="23"/>
      <c r="AD16" s="23"/>
    </row>
    <row r="17" spans="1:30" ht="12.75">
      <c r="A17" s="15"/>
      <c r="B17" s="15"/>
      <c r="C17" s="15"/>
      <c r="D17" s="15"/>
      <c r="E17" s="15"/>
      <c r="F17" s="15"/>
      <c r="G17" s="15"/>
      <c r="H17" s="15"/>
      <c r="I17" s="15"/>
      <c r="J17" s="15"/>
      <c r="K17" s="15"/>
      <c r="L17" s="15"/>
      <c r="M17" s="15"/>
      <c r="N17" s="16"/>
      <c r="O17" s="17"/>
      <c r="P17" s="18"/>
      <c r="Q17" s="18" t="str">
        <f>'Data 4.14'!F17</f>
        <v>Corée</v>
      </c>
      <c r="R17" s="15"/>
      <c r="S17" s="15"/>
      <c r="T17" s="15"/>
      <c r="U17" s="15"/>
      <c r="V17" s="15"/>
      <c r="W17" s="15"/>
      <c r="X17" s="15"/>
      <c r="Y17" s="15"/>
      <c r="Z17" s="15"/>
      <c r="AA17" s="15"/>
      <c r="AB17" s="15"/>
      <c r="AC17" s="23"/>
      <c r="AD17" s="23"/>
    </row>
    <row r="18" spans="1:30" ht="12.75">
      <c r="A18" s="15"/>
      <c r="B18" s="15"/>
      <c r="C18" s="15"/>
      <c r="D18" s="15"/>
      <c r="E18" s="15"/>
      <c r="F18" s="15"/>
      <c r="G18" s="15"/>
      <c r="H18" s="15"/>
      <c r="I18" s="15"/>
      <c r="J18" s="15"/>
      <c r="K18" s="15"/>
      <c r="L18" s="15"/>
      <c r="M18" s="15"/>
      <c r="N18" s="16"/>
      <c r="O18" s="17"/>
      <c r="P18" s="18"/>
      <c r="Q18" s="18" t="str">
        <f>'Data 4.14'!F18</f>
        <v>Nlle-Zélande</v>
      </c>
      <c r="R18" s="15"/>
      <c r="S18" s="15"/>
      <c r="T18" s="15"/>
      <c r="U18" s="15"/>
      <c r="V18" s="15"/>
      <c r="W18" s="15"/>
      <c r="X18" s="15"/>
      <c r="Y18" s="15"/>
      <c r="Z18" s="15"/>
      <c r="AA18" s="15"/>
      <c r="AB18" s="15"/>
      <c r="AC18" s="23"/>
      <c r="AD18" s="23"/>
    </row>
    <row r="19" spans="1:30" ht="12.75">
      <c r="A19" s="15"/>
      <c r="B19" s="15"/>
      <c r="C19" s="15"/>
      <c r="D19" s="15"/>
      <c r="E19" s="15"/>
      <c r="F19" s="15"/>
      <c r="G19" s="15"/>
      <c r="H19" s="15"/>
      <c r="I19" s="15"/>
      <c r="J19" s="15"/>
      <c r="K19" s="15"/>
      <c r="L19" s="15"/>
      <c r="M19" s="15"/>
      <c r="N19" s="16"/>
      <c r="O19" s="17"/>
      <c r="P19" s="18"/>
      <c r="Q19" s="18" t="str">
        <f>'Data 4.14'!F19</f>
        <v>Belgique</v>
      </c>
      <c r="R19" s="15"/>
      <c r="S19" s="15"/>
      <c r="T19" s="15"/>
      <c r="U19" s="15"/>
      <c r="V19" s="15"/>
      <c r="W19" s="15"/>
      <c r="X19" s="15"/>
      <c r="Y19" s="15"/>
      <c r="Z19" s="15"/>
      <c r="AA19" s="15"/>
      <c r="AB19" s="15"/>
      <c r="AC19" s="23"/>
      <c r="AD19" s="23"/>
    </row>
    <row r="20" spans="1:30" ht="12.75">
      <c r="A20" s="15"/>
      <c r="B20" s="15"/>
      <c r="C20" s="15"/>
      <c r="D20" s="15"/>
      <c r="E20" s="15"/>
      <c r="F20" s="15"/>
      <c r="G20" s="15"/>
      <c r="H20" s="15"/>
      <c r="I20" s="15"/>
      <c r="J20" s="15"/>
      <c r="K20" s="15"/>
      <c r="L20" s="15"/>
      <c r="M20" s="15"/>
      <c r="N20" s="16"/>
      <c r="O20" s="17"/>
      <c r="P20" s="18"/>
      <c r="Q20" s="18" t="str">
        <f>'Data 4.14'!F20</f>
        <v>Chili</v>
      </c>
      <c r="R20" s="15"/>
      <c r="S20" s="15"/>
      <c r="T20" s="15"/>
      <c r="U20" s="15"/>
      <c r="V20" s="15"/>
      <c r="W20" s="15"/>
      <c r="X20" s="15"/>
      <c r="Y20" s="15"/>
      <c r="Z20" s="15"/>
      <c r="AA20" s="15"/>
      <c r="AB20" s="15"/>
      <c r="AC20" s="23"/>
      <c r="AD20" s="23"/>
    </row>
    <row r="21" spans="1:30" ht="12.75">
      <c r="A21" s="15"/>
      <c r="B21" s="15"/>
      <c r="C21" s="15"/>
      <c r="D21" s="15"/>
      <c r="E21" s="15"/>
      <c r="F21" s="15"/>
      <c r="G21" s="15"/>
      <c r="H21" s="15"/>
      <c r="I21" s="15"/>
      <c r="J21" s="15"/>
      <c r="K21" s="15"/>
      <c r="L21" s="15"/>
      <c r="M21" s="15"/>
      <c r="N21" s="16"/>
      <c r="O21" s="19"/>
      <c r="P21" s="18"/>
      <c r="Q21" s="18" t="str">
        <f>'Data 4.14'!F21</f>
        <v>Allemagne</v>
      </c>
      <c r="R21" s="15"/>
      <c r="S21" s="15"/>
      <c r="T21" s="15"/>
      <c r="U21" s="15"/>
      <c r="V21" s="15"/>
      <c r="W21" s="15"/>
      <c r="X21" s="15"/>
      <c r="Y21" s="15"/>
      <c r="Z21" s="15"/>
      <c r="AA21" s="15"/>
      <c r="AB21" s="15"/>
      <c r="AC21" s="23"/>
      <c r="AD21" s="23"/>
    </row>
    <row r="22" spans="1:30" ht="12.75">
      <c r="A22" s="15"/>
      <c r="B22" s="15"/>
      <c r="C22" s="15"/>
      <c r="D22" s="15"/>
      <c r="E22" s="15"/>
      <c r="F22" s="15"/>
      <c r="G22" s="15"/>
      <c r="H22" s="15"/>
      <c r="I22" s="15"/>
      <c r="J22" s="15"/>
      <c r="K22" s="15"/>
      <c r="L22" s="15"/>
      <c r="M22" s="15"/>
      <c r="N22" s="16"/>
      <c r="O22" s="19"/>
      <c r="P22" s="18"/>
      <c r="Q22" s="18" t="str">
        <f>'Data 4.14'!F22</f>
        <v>Canada</v>
      </c>
      <c r="R22" s="15"/>
      <c r="S22" s="15"/>
      <c r="T22" s="15"/>
      <c r="U22" s="15"/>
      <c r="V22" s="15"/>
      <c r="W22" s="15"/>
      <c r="X22" s="15"/>
      <c r="Y22" s="15"/>
      <c r="Z22" s="15"/>
      <c r="AA22" s="15"/>
      <c r="AB22" s="15"/>
      <c r="AC22" s="23"/>
      <c r="AD22" s="23"/>
    </row>
    <row r="23" spans="1:30" ht="12.75">
      <c r="A23" s="15"/>
      <c r="B23" s="15"/>
      <c r="C23" s="15"/>
      <c r="D23" s="15"/>
      <c r="E23" s="15"/>
      <c r="F23" s="15"/>
      <c r="G23" s="15"/>
      <c r="H23" s="15"/>
      <c r="I23" s="15"/>
      <c r="J23" s="15"/>
      <c r="K23" s="15"/>
      <c r="L23" s="15"/>
      <c r="M23" s="15"/>
      <c r="N23" s="16"/>
      <c r="O23" s="19"/>
      <c r="P23" s="18"/>
      <c r="Q23" s="18" t="str">
        <f>'Data 4.14'!F23</f>
        <v>Pologne</v>
      </c>
      <c r="R23" s="15"/>
      <c r="S23" s="15"/>
      <c r="T23" s="15"/>
      <c r="U23" s="15"/>
      <c r="V23" s="15"/>
      <c r="W23" s="15"/>
      <c r="X23" s="15"/>
      <c r="Y23" s="15"/>
      <c r="Z23" s="15"/>
      <c r="AA23" s="15"/>
      <c r="AB23" s="15"/>
      <c r="AC23" s="23"/>
      <c r="AD23" s="23"/>
    </row>
    <row r="24" spans="1:30" ht="12.75">
      <c r="A24" s="15"/>
      <c r="B24" s="15"/>
      <c r="C24" s="15"/>
      <c r="D24" s="15"/>
      <c r="E24" s="15"/>
      <c r="F24" s="15"/>
      <c r="G24" s="15"/>
      <c r="H24" s="15"/>
      <c r="I24" s="15"/>
      <c r="J24" s="15"/>
      <c r="K24" s="15"/>
      <c r="L24" s="15"/>
      <c r="M24" s="15"/>
      <c r="N24" s="16"/>
      <c r="O24" s="17"/>
      <c r="P24" s="18"/>
      <c r="Q24" s="18" t="str">
        <f>'Data 4.14'!F24</f>
        <v>Rép. tchèque</v>
      </c>
      <c r="R24" s="15"/>
      <c r="S24" s="15"/>
      <c r="T24" s="15"/>
      <c r="U24" s="15"/>
      <c r="V24" s="15"/>
      <c r="W24" s="15"/>
      <c r="X24" s="15"/>
      <c r="Y24" s="15"/>
      <c r="Z24" s="15"/>
      <c r="AA24" s="15"/>
      <c r="AB24" s="15"/>
      <c r="AC24" s="23"/>
      <c r="AD24" s="23"/>
    </row>
    <row r="25" spans="1:30" ht="12.75">
      <c r="A25" s="15"/>
      <c r="B25" s="15"/>
      <c r="C25" s="15"/>
      <c r="D25" s="15"/>
      <c r="E25" s="15"/>
      <c r="F25" s="15"/>
      <c r="G25" s="15"/>
      <c r="H25" s="15"/>
      <c r="I25" s="15"/>
      <c r="J25" s="15"/>
      <c r="K25" s="15"/>
      <c r="L25" s="15"/>
      <c r="M25" s="15"/>
      <c r="N25" s="16"/>
      <c r="O25" s="17"/>
      <c r="P25" s="18"/>
      <c r="Q25" s="18" t="str">
        <f>'Data 4.14'!F25</f>
        <v>Estonie</v>
      </c>
      <c r="R25" s="15"/>
      <c r="S25" s="15"/>
      <c r="T25" s="15"/>
      <c r="U25" s="15"/>
      <c r="V25" s="15"/>
      <c r="W25" s="15"/>
      <c r="X25" s="15"/>
      <c r="Y25" s="15"/>
      <c r="Z25" s="15"/>
      <c r="AA25" s="15"/>
      <c r="AB25" s="15"/>
      <c r="AC25" s="23"/>
      <c r="AD25" s="23"/>
    </row>
    <row r="26" spans="1:30" ht="12.75">
      <c r="A26" s="15"/>
      <c r="B26" s="15"/>
      <c r="C26" s="15"/>
      <c r="D26" s="15"/>
      <c r="E26" s="15"/>
      <c r="F26" s="15"/>
      <c r="G26" s="15"/>
      <c r="H26" s="15"/>
      <c r="I26" s="15"/>
      <c r="J26" s="15"/>
      <c r="K26" s="15"/>
      <c r="L26" s="15"/>
      <c r="M26" s="15"/>
      <c r="N26" s="16"/>
      <c r="O26" s="17"/>
      <c r="P26" s="18"/>
      <c r="Q26" s="18" t="str">
        <f>'Data 4.14'!F26</f>
        <v>Australie</v>
      </c>
      <c r="R26" s="15"/>
      <c r="S26" s="15"/>
      <c r="T26" s="15"/>
      <c r="U26" s="15"/>
      <c r="V26" s="15"/>
      <c r="W26" s="15"/>
      <c r="X26" s="15"/>
      <c r="Y26" s="15"/>
      <c r="Z26" s="15"/>
      <c r="AA26" s="15"/>
      <c r="AB26" s="15"/>
      <c r="AC26" s="23"/>
      <c r="AD26" s="23"/>
    </row>
    <row r="27" spans="1:30" ht="12.75">
      <c r="A27" s="15"/>
      <c r="B27" s="15"/>
      <c r="C27" s="15"/>
      <c r="D27" s="15"/>
      <c r="E27" s="15"/>
      <c r="F27" s="15"/>
      <c r="G27" s="15"/>
      <c r="H27" s="15"/>
      <c r="I27" s="15"/>
      <c r="J27" s="15"/>
      <c r="K27" s="15"/>
      <c r="L27" s="15"/>
      <c r="M27" s="15"/>
      <c r="N27" s="16"/>
      <c r="O27" s="17"/>
      <c r="P27" s="18"/>
      <c r="Q27" s="18" t="str">
        <f>'Data 4.14'!F27</f>
        <v>Norvège</v>
      </c>
      <c r="R27" s="15"/>
      <c r="S27" s="15"/>
      <c r="T27" s="15"/>
      <c r="U27" s="15"/>
      <c r="V27" s="15"/>
      <c r="W27" s="15"/>
      <c r="X27" s="15"/>
      <c r="Y27" s="15"/>
      <c r="Z27" s="15"/>
      <c r="AA27" s="15"/>
      <c r="AB27" s="15"/>
      <c r="AC27" s="23"/>
      <c r="AD27" s="23"/>
    </row>
    <row r="28" spans="1:30" ht="12.75">
      <c r="A28" s="15"/>
      <c r="B28" s="15"/>
      <c r="C28" s="15"/>
      <c r="D28" s="15"/>
      <c r="E28" s="15"/>
      <c r="F28" s="15"/>
      <c r="G28" s="15"/>
      <c r="H28" s="15"/>
      <c r="I28" s="15"/>
      <c r="J28" s="15"/>
      <c r="K28" s="15"/>
      <c r="L28" s="15"/>
      <c r="M28" s="15"/>
      <c r="N28" s="16"/>
      <c r="O28" s="17"/>
      <c r="P28" s="18"/>
      <c r="Q28" s="18" t="str">
        <f>'Data 4.14'!F28</f>
        <v>Grèce</v>
      </c>
      <c r="R28" s="15"/>
      <c r="S28" s="15"/>
      <c r="T28" s="15"/>
      <c r="U28" s="15"/>
      <c r="V28" s="15"/>
      <c r="W28" s="15"/>
      <c r="X28" s="15"/>
      <c r="Y28" s="15"/>
      <c r="Z28" s="15"/>
      <c r="AA28" s="15"/>
      <c r="AB28" s="15"/>
      <c r="AC28" s="23"/>
      <c r="AD28" s="23"/>
    </row>
    <row r="29" spans="1:30" ht="12.75">
      <c r="A29" s="15"/>
      <c r="B29" s="15"/>
      <c r="C29" s="15"/>
      <c r="D29" s="15"/>
      <c r="E29" s="15"/>
      <c r="F29" s="15"/>
      <c r="G29" s="15"/>
      <c r="H29" s="15"/>
      <c r="I29" s="15"/>
      <c r="J29" s="15"/>
      <c r="K29" s="15"/>
      <c r="L29" s="15"/>
      <c r="M29" s="15"/>
      <c r="N29" s="16"/>
      <c r="O29" s="17"/>
      <c r="P29" s="18"/>
      <c r="Q29" s="18" t="str">
        <f>'Data 4.14'!F29</f>
        <v>OCDE34</v>
      </c>
      <c r="R29" s="15"/>
      <c r="S29" s="15"/>
      <c r="T29" s="15"/>
      <c r="U29" s="15"/>
      <c r="V29" s="15"/>
      <c r="W29" s="15"/>
      <c r="X29" s="15"/>
      <c r="Y29" s="15"/>
      <c r="Z29" s="15"/>
      <c r="AA29" s="15"/>
      <c r="AB29" s="15"/>
      <c r="AC29" s="23"/>
      <c r="AD29" s="23"/>
    </row>
    <row r="30" spans="1:30" ht="12.75">
      <c r="A30" s="15"/>
      <c r="B30" s="15"/>
      <c r="C30" s="15"/>
      <c r="D30" s="15"/>
      <c r="E30" s="15"/>
      <c r="F30" s="15"/>
      <c r="G30" s="15"/>
      <c r="H30" s="15"/>
      <c r="I30" s="15"/>
      <c r="J30" s="15"/>
      <c r="K30" s="15"/>
      <c r="L30" s="15"/>
      <c r="M30" s="15"/>
      <c r="N30" s="16"/>
      <c r="O30" s="17"/>
      <c r="P30" s="18"/>
      <c r="Q30" s="18" t="str">
        <f>'Data 4.14'!F30</f>
        <v>Portugal</v>
      </c>
      <c r="R30" s="15"/>
      <c r="S30" s="15"/>
      <c r="T30" s="15"/>
      <c r="U30" s="15"/>
      <c r="V30" s="15"/>
      <c r="W30" s="15"/>
      <c r="X30" s="15"/>
      <c r="Y30" s="15"/>
      <c r="Z30" s="15"/>
      <c r="AA30" s="15"/>
      <c r="AB30" s="15"/>
      <c r="AC30" s="23"/>
      <c r="AD30" s="23"/>
    </row>
    <row r="31" spans="1:30" ht="12.75">
      <c r="A31" s="15"/>
      <c r="B31" s="15"/>
      <c r="C31" s="15"/>
      <c r="D31" s="15"/>
      <c r="E31" s="15"/>
      <c r="F31" s="15"/>
      <c r="G31" s="15"/>
      <c r="H31" s="15"/>
      <c r="I31" s="15"/>
      <c r="J31" s="15"/>
      <c r="K31" s="15"/>
      <c r="L31" s="15"/>
      <c r="M31" s="15"/>
      <c r="N31" s="16"/>
      <c r="O31" s="17"/>
      <c r="P31" s="18"/>
      <c r="Q31" s="18" t="str">
        <f>'Data 4.14'!F31</f>
        <v>Finlande</v>
      </c>
      <c r="R31" s="15"/>
      <c r="S31" s="15"/>
      <c r="T31" s="15"/>
      <c r="U31" s="15"/>
      <c r="V31" s="15"/>
      <c r="W31" s="15"/>
      <c r="X31" s="15"/>
      <c r="Y31" s="15"/>
      <c r="Z31" s="15"/>
      <c r="AA31" s="15"/>
      <c r="AB31" s="15"/>
      <c r="AC31" s="23"/>
      <c r="AD31" s="23"/>
    </row>
    <row r="32" spans="1:30" ht="12.75">
      <c r="A32" s="15"/>
      <c r="B32" s="15"/>
      <c r="C32" s="15"/>
      <c r="D32" s="15"/>
      <c r="E32" s="15"/>
      <c r="F32" s="15"/>
      <c r="G32" s="15"/>
      <c r="H32" s="15"/>
      <c r="I32" s="15"/>
      <c r="J32" s="15"/>
      <c r="K32" s="15"/>
      <c r="L32" s="15"/>
      <c r="M32" s="15"/>
      <c r="N32" s="16"/>
      <c r="O32" s="20"/>
      <c r="P32" s="18"/>
      <c r="Q32" s="18" t="str">
        <f>'Data 4.14'!F32</f>
        <v>Suisse</v>
      </c>
      <c r="R32" s="15"/>
      <c r="S32" s="15"/>
      <c r="T32" s="15"/>
      <c r="U32" s="15"/>
      <c r="V32" s="15"/>
      <c r="W32" s="15"/>
      <c r="X32" s="15"/>
      <c r="Y32" s="15"/>
      <c r="Z32" s="15"/>
      <c r="AA32" s="15"/>
      <c r="AB32" s="15"/>
      <c r="AC32" s="23"/>
      <c r="AD32" s="23"/>
    </row>
    <row r="33" spans="1:30" ht="12.75">
      <c r="A33" s="15"/>
      <c r="B33" s="15"/>
      <c r="C33" s="15"/>
      <c r="D33" s="15"/>
      <c r="E33" s="15"/>
      <c r="F33" s="15"/>
      <c r="G33" s="15"/>
      <c r="H33" s="15"/>
      <c r="I33" s="15"/>
      <c r="J33" s="15"/>
      <c r="K33" s="15"/>
      <c r="L33" s="15"/>
      <c r="M33" s="15"/>
      <c r="N33" s="21"/>
      <c r="O33" s="21"/>
      <c r="P33" s="18"/>
      <c r="Q33" s="18" t="str">
        <f>'Data 4.14'!F33</f>
        <v>Suède</v>
      </c>
      <c r="R33" s="15"/>
      <c r="S33" s="15"/>
      <c r="T33" s="15"/>
      <c r="U33" s="15"/>
      <c r="V33" s="15"/>
      <c r="W33" s="15"/>
      <c r="X33" s="15"/>
      <c r="Y33" s="15"/>
      <c r="Z33" s="15"/>
      <c r="AA33" s="15"/>
      <c r="AB33" s="15"/>
      <c r="AC33" s="23"/>
      <c r="AD33" s="23"/>
    </row>
    <row r="34" spans="1:30" ht="12.75">
      <c r="A34" s="15"/>
      <c r="B34" s="15"/>
      <c r="C34" s="15"/>
      <c r="D34" s="15"/>
      <c r="E34" s="15"/>
      <c r="F34" s="15"/>
      <c r="G34" s="15"/>
      <c r="H34" s="15"/>
      <c r="I34" s="15"/>
      <c r="J34" s="15"/>
      <c r="K34" s="15"/>
      <c r="L34" s="15"/>
      <c r="M34" s="15"/>
      <c r="N34" s="21"/>
      <c r="O34" s="21"/>
      <c r="P34" s="18"/>
      <c r="Q34" s="18" t="str">
        <f>'Data 4.14'!F34</f>
        <v>Inde</v>
      </c>
      <c r="R34" s="15"/>
      <c r="S34" s="15"/>
      <c r="T34" s="15"/>
      <c r="U34" s="15"/>
      <c r="V34" s="15"/>
      <c r="W34" s="15"/>
      <c r="X34" s="15"/>
      <c r="Y34" s="15"/>
      <c r="Z34" s="15"/>
      <c r="AA34" s="15"/>
      <c r="AB34" s="15"/>
      <c r="AC34" s="23"/>
      <c r="AD34" s="23"/>
    </row>
    <row r="35" spans="1:30" ht="12.75">
      <c r="A35" s="15"/>
      <c r="B35" s="15"/>
      <c r="C35" s="15"/>
      <c r="D35" s="15"/>
      <c r="E35" s="15"/>
      <c r="F35" s="15"/>
      <c r="G35" s="15"/>
      <c r="H35" s="15"/>
      <c r="I35" s="15"/>
      <c r="J35" s="15"/>
      <c r="K35" s="15"/>
      <c r="L35" s="15"/>
      <c r="M35" s="15"/>
      <c r="N35" s="21"/>
      <c r="O35" s="21"/>
      <c r="P35" s="18"/>
      <c r="Q35" s="18" t="str">
        <f>'Data 4.14'!F35</f>
        <v>Luxembourg</v>
      </c>
      <c r="R35" s="15"/>
      <c r="S35" s="15"/>
      <c r="T35" s="15"/>
      <c r="U35" s="15"/>
      <c r="V35" s="15"/>
      <c r="W35" s="15"/>
      <c r="X35" s="15"/>
      <c r="Y35" s="15"/>
      <c r="Z35" s="15"/>
      <c r="AA35" s="15"/>
      <c r="AB35" s="15"/>
      <c r="AC35" s="23"/>
      <c r="AD35" s="23"/>
    </row>
    <row r="36" spans="1:30" ht="12.75">
      <c r="A36" s="15"/>
      <c r="B36" s="15"/>
      <c r="C36" s="15"/>
      <c r="D36" s="15"/>
      <c r="E36" s="15"/>
      <c r="F36" s="15"/>
      <c r="G36" s="15"/>
      <c r="H36" s="15"/>
      <c r="I36" s="15"/>
      <c r="J36" s="15"/>
      <c r="K36" s="22"/>
      <c r="L36" s="15"/>
      <c r="M36" s="15"/>
      <c r="N36" s="21"/>
      <c r="O36" s="21"/>
      <c r="P36" s="18"/>
      <c r="Q36" s="18" t="str">
        <f>'Data 4.14'!F36</f>
        <v>Brésil</v>
      </c>
      <c r="R36" s="15"/>
      <c r="S36" s="22"/>
      <c r="T36" s="15"/>
      <c r="U36" s="15"/>
      <c r="V36" s="15"/>
      <c r="W36" s="15"/>
      <c r="X36" s="15"/>
      <c r="Y36" s="15"/>
      <c r="Z36" s="15"/>
      <c r="AA36" s="15"/>
      <c r="AB36" s="15"/>
      <c r="AC36" s="23"/>
      <c r="AD36" s="23"/>
    </row>
    <row r="37" spans="1:30" ht="12.75">
      <c r="A37" s="15"/>
      <c r="B37" s="15"/>
      <c r="C37" s="15"/>
      <c r="D37" s="15"/>
      <c r="E37" s="15"/>
      <c r="F37" s="15"/>
      <c r="G37" s="15"/>
      <c r="H37" s="15"/>
      <c r="I37" s="15"/>
      <c r="J37" s="15"/>
      <c r="K37" s="22"/>
      <c r="L37" s="15"/>
      <c r="M37" s="15"/>
      <c r="N37" s="21"/>
      <c r="O37" s="21"/>
      <c r="P37" s="18"/>
      <c r="Q37" s="18" t="str">
        <f>'Data 4.14'!F37</f>
        <v>UE-27</v>
      </c>
      <c r="R37" s="15"/>
      <c r="S37" s="22"/>
      <c r="T37" s="15"/>
      <c r="U37" s="15"/>
      <c r="V37" s="15"/>
      <c r="W37" s="15"/>
      <c r="X37" s="15"/>
      <c r="Y37" s="15"/>
      <c r="Z37" s="15"/>
      <c r="AA37" s="15"/>
      <c r="AB37" s="15"/>
      <c r="AC37" s="23"/>
      <c r="AD37" s="23"/>
    </row>
    <row r="38" spans="1:30" ht="12.75">
      <c r="A38" s="15"/>
      <c r="B38" s="15"/>
      <c r="C38" s="15"/>
      <c r="D38" s="15"/>
      <c r="E38" s="15"/>
      <c r="F38" s="15"/>
      <c r="G38" s="15"/>
      <c r="H38" s="15"/>
      <c r="I38" s="15"/>
      <c r="J38" s="15"/>
      <c r="K38" s="22"/>
      <c r="L38" s="15"/>
      <c r="M38" s="15"/>
      <c r="N38" s="21"/>
      <c r="O38" s="21"/>
      <c r="P38" s="18"/>
      <c r="Q38" s="18" t="str">
        <f>'Data 4.14'!F38</f>
        <v>France</v>
      </c>
      <c r="R38" s="15"/>
      <c r="S38" s="22"/>
      <c r="T38" s="15"/>
      <c r="U38" s="15"/>
      <c r="V38" s="15"/>
      <c r="W38" s="15"/>
      <c r="X38" s="15"/>
      <c r="Y38" s="15"/>
      <c r="Z38" s="15"/>
      <c r="AA38" s="15"/>
      <c r="AB38" s="15"/>
      <c r="AC38" s="23"/>
      <c r="AD38" s="23"/>
    </row>
    <row r="39" spans="1:30" ht="12.75">
      <c r="A39" s="15"/>
      <c r="B39" s="15"/>
      <c r="C39" s="15"/>
      <c r="D39" s="15"/>
      <c r="E39" s="15"/>
      <c r="F39" s="15"/>
      <c r="G39" s="15"/>
      <c r="H39" s="15"/>
      <c r="I39" s="15"/>
      <c r="J39" s="15"/>
      <c r="K39" s="22"/>
      <c r="L39" s="15"/>
      <c r="M39" s="15"/>
      <c r="N39" s="21"/>
      <c r="O39" s="21"/>
      <c r="P39" s="18"/>
      <c r="Q39" s="18" t="str">
        <f>'Data 4.14'!F39</f>
        <v>Fédération de Russie</v>
      </c>
      <c r="R39" s="15"/>
      <c r="S39" s="22"/>
      <c r="T39" s="15"/>
      <c r="U39" s="15"/>
      <c r="V39" s="15"/>
      <c r="W39" s="15"/>
      <c r="X39" s="15"/>
      <c r="Y39" s="15"/>
      <c r="Z39" s="15"/>
      <c r="AA39" s="15"/>
      <c r="AB39" s="15"/>
      <c r="AC39" s="23"/>
      <c r="AD39" s="23"/>
    </row>
    <row r="40" spans="1:30" ht="12.75">
      <c r="A40" s="15"/>
      <c r="B40" s="15"/>
      <c r="C40" s="15"/>
      <c r="D40" s="15"/>
      <c r="E40" s="15"/>
      <c r="F40" s="15"/>
      <c r="G40" s="15"/>
      <c r="H40" s="15"/>
      <c r="I40" s="15"/>
      <c r="J40" s="15"/>
      <c r="K40" s="22"/>
      <c r="L40" s="15"/>
      <c r="M40" s="15"/>
      <c r="N40" s="21"/>
      <c r="O40" s="21"/>
      <c r="P40" s="18"/>
      <c r="Q40" s="18" t="str">
        <f>'Data 4.14'!F40</f>
        <v>Turquie</v>
      </c>
      <c r="R40" s="15"/>
      <c r="S40" s="22"/>
      <c r="T40" s="15"/>
      <c r="U40" s="15"/>
      <c r="V40" s="15"/>
      <c r="W40" s="15"/>
      <c r="X40" s="15"/>
      <c r="Y40" s="15"/>
      <c r="Z40" s="15"/>
      <c r="AA40" s="15"/>
      <c r="AB40" s="15"/>
      <c r="AC40" s="23"/>
      <c r="AD40" s="23"/>
    </row>
    <row r="41" spans="1:30" ht="12.75">
      <c r="A41" s="15"/>
      <c r="B41" s="15"/>
      <c r="C41" s="15"/>
      <c r="D41" s="15"/>
      <c r="E41" s="15"/>
      <c r="F41" s="15"/>
      <c r="G41" s="15"/>
      <c r="H41" s="15"/>
      <c r="I41" s="15"/>
      <c r="J41" s="15"/>
      <c r="K41" s="22"/>
      <c r="L41" s="15"/>
      <c r="M41" s="15"/>
      <c r="N41" s="21"/>
      <c r="O41" s="21"/>
      <c r="P41" s="18"/>
      <c r="Q41" s="18" t="str">
        <f>'Data 4.14'!F41</f>
        <v>Rép. slovaque</v>
      </c>
      <c r="R41" s="15"/>
      <c r="S41" s="22"/>
      <c r="T41" s="15"/>
      <c r="U41" s="15"/>
      <c r="V41" s="15"/>
      <c r="W41" s="15"/>
      <c r="X41" s="15"/>
      <c r="Y41" s="15"/>
      <c r="Z41" s="15"/>
      <c r="AA41" s="15"/>
      <c r="AB41" s="15"/>
      <c r="AC41" s="23"/>
      <c r="AD41" s="23"/>
    </row>
    <row r="42" spans="1:30" ht="12.75">
      <c r="A42" s="15"/>
      <c r="B42" s="15"/>
      <c r="C42" s="15"/>
      <c r="D42" s="15"/>
      <c r="E42" s="15"/>
      <c r="F42" s="15"/>
      <c r="G42" s="15"/>
      <c r="H42" s="15"/>
      <c r="I42" s="15"/>
      <c r="J42" s="15"/>
      <c r="K42" s="22"/>
      <c r="L42" s="15"/>
      <c r="M42" s="15"/>
      <c r="N42" s="21"/>
      <c r="O42" s="21"/>
      <c r="P42" s="18"/>
      <c r="Q42" s="18" t="str">
        <f>'Data 4.14'!F42</f>
        <v>Italie</v>
      </c>
      <c r="R42" s="15"/>
      <c r="S42" s="22"/>
      <c r="T42" s="15"/>
      <c r="U42" s="15"/>
      <c r="V42" s="15"/>
      <c r="W42" s="15"/>
      <c r="X42" s="15"/>
      <c r="Y42" s="15"/>
      <c r="Z42" s="15"/>
      <c r="AA42" s="15"/>
      <c r="AB42" s="15"/>
      <c r="AC42" s="23"/>
      <c r="AD42" s="23"/>
    </row>
    <row r="43" spans="1:30" ht="12.75">
      <c r="A43" s="15"/>
      <c r="B43" s="15"/>
      <c r="C43" s="15"/>
      <c r="D43" s="15"/>
      <c r="E43" s="15"/>
      <c r="F43" s="15"/>
      <c r="G43" s="15"/>
      <c r="H43" s="15"/>
      <c r="I43" s="15"/>
      <c r="J43" s="15"/>
      <c r="K43" s="22"/>
      <c r="L43" s="15"/>
      <c r="M43" s="15"/>
      <c r="N43" s="21"/>
      <c r="O43" s="21"/>
      <c r="P43" s="18"/>
      <c r="Q43" s="18" t="str">
        <f>'Data 4.14'!F43</f>
        <v>Islande</v>
      </c>
      <c r="R43" s="15"/>
      <c r="S43" s="22"/>
      <c r="T43" s="15"/>
      <c r="U43" s="15"/>
      <c r="V43" s="15"/>
      <c r="W43" s="15"/>
      <c r="X43" s="15"/>
      <c r="Y43" s="15"/>
      <c r="Z43" s="15"/>
      <c r="AA43" s="15"/>
      <c r="AB43" s="15"/>
      <c r="AC43" s="23"/>
      <c r="AD43" s="23"/>
    </row>
    <row r="44" spans="1:30" ht="12.75">
      <c r="A44" s="15"/>
      <c r="B44" s="15"/>
      <c r="C44" s="15"/>
      <c r="D44" s="15"/>
      <c r="E44" s="15"/>
      <c r="F44" s="15"/>
      <c r="G44" s="15"/>
      <c r="H44" s="15"/>
      <c r="I44" s="15"/>
      <c r="J44" s="15"/>
      <c r="K44" s="22"/>
      <c r="L44" s="15"/>
      <c r="M44" s="15"/>
      <c r="N44" s="21"/>
      <c r="O44" s="21"/>
      <c r="P44" s="18"/>
      <c r="Q44" s="18" t="str">
        <f>'Data 4.14'!F44</f>
        <v>Israël</v>
      </c>
      <c r="R44" s="15"/>
      <c r="S44" s="22"/>
      <c r="T44" s="15"/>
      <c r="U44" s="15"/>
      <c r="V44" s="15"/>
      <c r="W44" s="15"/>
      <c r="X44" s="15"/>
      <c r="Y44" s="15"/>
      <c r="Z44" s="15"/>
      <c r="AA44" s="15"/>
      <c r="AB44" s="15"/>
      <c r="AC44" s="23"/>
      <c r="AD44" s="23"/>
    </row>
    <row r="45" spans="1:30" ht="12.75">
      <c r="A45" s="15"/>
      <c r="B45" s="15"/>
      <c r="C45" s="15"/>
      <c r="D45" s="15"/>
      <c r="E45" s="15"/>
      <c r="F45" s="15"/>
      <c r="G45" s="15"/>
      <c r="H45" s="15"/>
      <c r="I45" s="15"/>
      <c r="J45" s="15"/>
      <c r="K45" s="22"/>
      <c r="L45" s="15"/>
      <c r="M45" s="15"/>
      <c r="N45" s="21"/>
      <c r="O45" s="21"/>
      <c r="P45" s="18"/>
      <c r="Q45" s="18" t="str">
        <f>'Data 4.14'!F45</f>
        <v>Hongrie</v>
      </c>
      <c r="R45" s="15"/>
      <c r="S45" s="22"/>
      <c r="T45" s="15"/>
      <c r="U45" s="15"/>
      <c r="V45" s="15"/>
      <c r="W45" s="15"/>
      <c r="X45" s="15"/>
      <c r="Y45" s="15"/>
      <c r="Z45" s="15"/>
      <c r="AA45" s="15"/>
      <c r="AB45" s="15"/>
      <c r="AC45" s="23"/>
      <c r="AD45" s="23"/>
    </row>
    <row r="46" spans="1:30" ht="12.75">
      <c r="A46" s="15"/>
      <c r="B46" s="15"/>
      <c r="C46" s="15"/>
      <c r="D46" s="15"/>
      <c r="E46" s="15"/>
      <c r="F46" s="15"/>
      <c r="G46" s="15"/>
      <c r="H46" s="15"/>
      <c r="I46" s="15"/>
      <c r="J46" s="15"/>
      <c r="K46" s="22"/>
      <c r="L46" s="15"/>
      <c r="M46" s="15"/>
      <c r="N46" s="21"/>
      <c r="O46" s="21"/>
      <c r="P46" s="18"/>
      <c r="Q46" s="18" t="str">
        <f>'Data 4.14'!F46</f>
        <v>Espagne</v>
      </c>
      <c r="R46" s="15"/>
      <c r="S46" s="22"/>
      <c r="T46" s="15"/>
      <c r="U46" s="15"/>
      <c r="V46" s="15"/>
      <c r="W46" s="15"/>
      <c r="X46" s="15"/>
      <c r="Y46" s="15"/>
      <c r="Z46" s="15"/>
      <c r="AA46" s="15"/>
      <c r="AB46" s="15"/>
      <c r="AC46" s="23"/>
      <c r="AD46" s="23"/>
    </row>
    <row r="47" spans="1:30" ht="12.75">
      <c r="A47" s="15"/>
      <c r="B47" s="15"/>
      <c r="C47" s="15"/>
      <c r="D47" s="15"/>
      <c r="E47" s="15"/>
      <c r="F47" s="15"/>
      <c r="G47" s="15"/>
      <c r="H47" s="15"/>
      <c r="I47" s="15"/>
      <c r="J47" s="15"/>
      <c r="K47" s="22"/>
      <c r="L47" s="15"/>
      <c r="M47" s="15"/>
      <c r="N47" s="21"/>
      <c r="O47" s="21"/>
      <c r="P47" s="18"/>
      <c r="Q47" s="18" t="str">
        <f>'Data 4.14'!F47</f>
        <v>Autriche</v>
      </c>
      <c r="R47" s="15"/>
      <c r="S47" s="22"/>
      <c r="T47" s="15"/>
      <c r="U47" s="15"/>
      <c r="V47" s="15"/>
      <c r="W47" s="15"/>
      <c r="X47" s="15"/>
      <c r="Y47" s="15"/>
      <c r="Z47" s="15"/>
      <c r="AA47" s="15"/>
      <c r="AB47" s="15"/>
      <c r="AC47" s="23"/>
      <c r="AD47" s="23"/>
    </row>
    <row r="48" spans="1:30" ht="12.75">
      <c r="A48" s="15"/>
      <c r="B48" s="15"/>
      <c r="C48" s="15"/>
      <c r="D48" s="15"/>
      <c r="E48" s="15"/>
      <c r="F48" s="15"/>
      <c r="G48" s="15"/>
      <c r="H48" s="15"/>
      <c r="I48" s="15"/>
      <c r="J48" s="15"/>
      <c r="K48" s="22"/>
      <c r="L48" s="15"/>
      <c r="M48" s="15"/>
      <c r="N48" s="21"/>
      <c r="O48" s="21"/>
      <c r="P48" s="18"/>
      <c r="Q48" s="18" t="str">
        <f>'Data 4.14'!F48</f>
        <v>Chine</v>
      </c>
      <c r="R48" s="15"/>
      <c r="S48" s="22"/>
      <c r="T48" s="15"/>
      <c r="U48" s="15"/>
      <c r="V48" s="15"/>
      <c r="W48" s="15"/>
      <c r="X48" s="15"/>
      <c r="Y48" s="15"/>
      <c r="Z48" s="15"/>
      <c r="AA48" s="15"/>
      <c r="AB48" s="15"/>
      <c r="AC48" s="23"/>
      <c r="AD48" s="23"/>
    </row>
    <row r="49" spans="1:30" ht="12.75">
      <c r="A49" s="15"/>
      <c r="B49" s="15"/>
      <c r="C49" s="15"/>
      <c r="D49" s="15"/>
      <c r="E49" s="15"/>
      <c r="F49" s="15"/>
      <c r="G49" s="15"/>
      <c r="H49" s="15"/>
      <c r="I49" s="15"/>
      <c r="J49" s="15"/>
      <c r="K49" s="22"/>
      <c r="L49" s="15"/>
      <c r="M49" s="15"/>
      <c r="N49" s="21"/>
      <c r="O49" s="21"/>
      <c r="P49" s="18"/>
      <c r="Q49" s="18" t="str">
        <f>'Data 4.14'!F49</f>
        <v>Danemark</v>
      </c>
      <c r="R49" s="15"/>
      <c r="S49" s="22"/>
      <c r="T49" s="15"/>
      <c r="U49" s="15"/>
      <c r="V49" s="15"/>
      <c r="W49" s="15"/>
      <c r="X49" s="15"/>
      <c r="Y49" s="15"/>
      <c r="Z49" s="15"/>
      <c r="AA49" s="15"/>
      <c r="AB49" s="15"/>
      <c r="AC49" s="23"/>
      <c r="AD49" s="23"/>
    </row>
    <row r="50" spans="1:30" ht="12.75">
      <c r="A50" s="15"/>
      <c r="B50" s="15"/>
      <c r="C50" s="15"/>
      <c r="D50" s="15"/>
      <c r="E50" s="15"/>
      <c r="F50" s="15"/>
      <c r="G50" s="15"/>
      <c r="H50" s="15"/>
      <c r="I50" s="15"/>
      <c r="J50" s="15"/>
      <c r="K50" s="22"/>
      <c r="L50" s="15"/>
      <c r="M50" s="15"/>
      <c r="N50" s="21"/>
      <c r="O50" s="21"/>
      <c r="P50" s="18"/>
      <c r="Q50" s="18" t="str">
        <f>'Data 4.14'!F50</f>
        <v>Argentine</v>
      </c>
      <c r="R50" s="15"/>
      <c r="S50" s="22"/>
      <c r="T50" s="15"/>
      <c r="U50" s="15"/>
      <c r="V50" s="15"/>
      <c r="W50" s="15"/>
      <c r="X50" s="15"/>
      <c r="Y50" s="15"/>
      <c r="Z50" s="15"/>
      <c r="AA50" s="15"/>
      <c r="AB50" s="15"/>
      <c r="AC50" s="23"/>
      <c r="AD50" s="23"/>
    </row>
    <row r="51" spans="1:30" ht="12.75">
      <c r="A51" s="15"/>
      <c r="B51" s="15"/>
      <c r="C51" s="15"/>
      <c r="D51" s="15"/>
      <c r="E51" s="15"/>
      <c r="F51" s="15"/>
      <c r="G51" s="15"/>
      <c r="H51" s="15"/>
      <c r="I51" s="15"/>
      <c r="J51" s="15"/>
      <c r="K51" s="22"/>
      <c r="L51" s="15"/>
      <c r="M51" s="15"/>
      <c r="N51" s="21"/>
      <c r="O51" s="21"/>
      <c r="P51" s="18"/>
      <c r="Q51" s="18" t="str">
        <f>'Data 4.14'!F51</f>
        <v>Pays-Bas</v>
      </c>
      <c r="R51" s="15"/>
      <c r="S51" s="22"/>
      <c r="T51" s="15"/>
      <c r="U51" s="15"/>
      <c r="V51" s="15"/>
      <c r="W51" s="15"/>
      <c r="X51" s="15"/>
      <c r="Y51" s="15"/>
      <c r="Z51" s="15"/>
      <c r="AA51" s="15"/>
      <c r="AB51" s="15"/>
      <c r="AC51" s="23"/>
      <c r="AD51" s="23"/>
    </row>
    <row r="52" spans="1:30" ht="12.75">
      <c r="A52" s="15"/>
      <c r="B52" s="15"/>
      <c r="C52" s="15"/>
      <c r="D52" s="15"/>
      <c r="E52" s="15"/>
      <c r="F52" s="15"/>
      <c r="G52" s="15"/>
      <c r="H52" s="15"/>
      <c r="I52" s="15"/>
      <c r="J52" s="15"/>
      <c r="K52" s="22"/>
      <c r="L52" s="15"/>
      <c r="M52" s="15"/>
      <c r="N52" s="21"/>
      <c r="O52" s="21"/>
      <c r="P52" s="18"/>
      <c r="Q52" s="18" t="str">
        <f>'Data 4.14'!F52</f>
        <v>Arabie Saoudite</v>
      </c>
      <c r="R52" s="15"/>
      <c r="S52" s="22"/>
      <c r="T52" s="15"/>
      <c r="U52" s="15"/>
      <c r="V52" s="15"/>
      <c r="W52" s="15"/>
      <c r="X52" s="15"/>
      <c r="Y52" s="15"/>
      <c r="Z52" s="15"/>
      <c r="AA52" s="15"/>
      <c r="AB52" s="15"/>
      <c r="AC52" s="23"/>
      <c r="AD52" s="23"/>
    </row>
    <row r="53" spans="1:30" ht="12.75">
      <c r="A53" s="15"/>
      <c r="B53" s="15"/>
      <c r="C53" s="15"/>
      <c r="D53" s="15"/>
      <c r="E53" s="15"/>
      <c r="F53" s="15"/>
      <c r="G53" s="15"/>
      <c r="H53" s="15"/>
      <c r="I53" s="15"/>
      <c r="J53" s="15"/>
      <c r="K53" s="22"/>
      <c r="L53" s="15"/>
      <c r="M53" s="15"/>
      <c r="N53" s="21"/>
      <c r="O53" s="21"/>
      <c r="P53" s="18"/>
      <c r="Q53" s="18"/>
      <c r="R53" s="15"/>
      <c r="S53" s="22"/>
      <c r="T53" s="15"/>
      <c r="U53" s="15"/>
      <c r="V53" s="15"/>
      <c r="W53" s="15"/>
      <c r="X53" s="15"/>
      <c r="Y53" s="15"/>
      <c r="Z53" s="15"/>
      <c r="AA53" s="15"/>
      <c r="AB53" s="15"/>
      <c r="AC53" s="23"/>
      <c r="AD53" s="23"/>
    </row>
    <row r="54" spans="1:30" ht="12.75">
      <c r="A54" s="15"/>
      <c r="B54" s="15"/>
      <c r="C54" s="15"/>
      <c r="D54" s="15"/>
      <c r="E54" s="15"/>
      <c r="F54" s="15"/>
      <c r="G54" s="15"/>
      <c r="H54" s="15"/>
      <c r="I54" s="15"/>
      <c r="J54" s="15"/>
      <c r="K54" s="22"/>
      <c r="L54" s="15"/>
      <c r="M54" s="15"/>
      <c r="N54" s="21"/>
      <c r="O54" s="21"/>
      <c r="P54" s="18"/>
      <c r="Q54" s="18"/>
      <c r="R54" s="15"/>
      <c r="S54" s="22"/>
      <c r="T54" s="15"/>
      <c r="U54" s="15"/>
      <c r="V54" s="15"/>
      <c r="W54" s="15"/>
      <c r="X54" s="15"/>
      <c r="Y54" s="15"/>
      <c r="Z54" s="15"/>
      <c r="AA54" s="15"/>
      <c r="AB54" s="15"/>
      <c r="AC54" s="23"/>
      <c r="AD54" s="23"/>
    </row>
    <row r="55" spans="1:30" ht="10.5" customHeight="1">
      <c r="A55" s="15"/>
      <c r="B55" s="15"/>
      <c r="C55" s="15"/>
      <c r="D55" s="15"/>
      <c r="E55" s="15"/>
      <c r="F55" s="15"/>
      <c r="G55" s="15"/>
      <c r="H55" s="15"/>
      <c r="I55" s="15"/>
      <c r="J55" s="93" t="s">
        <v>131</v>
      </c>
      <c r="K55" s="93"/>
      <c r="L55" s="93"/>
      <c r="M55" s="93"/>
      <c r="N55" s="74" t="s">
        <v>130</v>
      </c>
      <c r="O55" s="75"/>
      <c r="P55" s="75"/>
      <c r="Q55" s="76"/>
      <c r="R55" s="95" t="s">
        <v>132</v>
      </c>
      <c r="S55" s="95"/>
      <c r="T55" s="95"/>
      <c r="U55" s="95"/>
      <c r="V55" s="95"/>
      <c r="W55" s="94" t="s">
        <v>133</v>
      </c>
      <c r="X55" s="94"/>
      <c r="Y55" s="94"/>
      <c r="Z55" s="94"/>
      <c r="AA55" s="94"/>
      <c r="AB55" s="15"/>
      <c r="AC55" s="23"/>
      <c r="AD55" s="23"/>
    </row>
    <row r="56" spans="1:30" ht="12.75">
      <c r="A56" s="15"/>
      <c r="B56" s="15"/>
      <c r="C56" s="15"/>
      <c r="D56" s="15"/>
      <c r="E56" s="15"/>
      <c r="F56" s="15"/>
      <c r="G56" s="15"/>
      <c r="H56" s="15"/>
      <c r="I56" s="15"/>
      <c r="J56" s="15"/>
      <c r="K56" s="22"/>
      <c r="L56" s="15"/>
      <c r="M56" s="15"/>
      <c r="N56" s="21"/>
      <c r="O56" s="21"/>
      <c r="P56" s="21"/>
      <c r="Q56" s="21"/>
      <c r="R56" s="15"/>
      <c r="S56" s="22"/>
      <c r="T56" s="15"/>
      <c r="U56" s="15"/>
      <c r="V56" s="15"/>
      <c r="W56" s="15"/>
      <c r="X56" s="15"/>
      <c r="Y56" s="15"/>
      <c r="Z56" s="15"/>
      <c r="AA56" s="15"/>
      <c r="AB56" s="15"/>
      <c r="AC56" s="23"/>
      <c r="AD56" s="23"/>
    </row>
    <row r="57" spans="1:30" ht="12.75" customHeight="1">
      <c r="A57" s="89" t="s">
        <v>135</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16"/>
      <c r="AD57" s="16"/>
    </row>
    <row r="58" spans="1:30" ht="12.75" customHeight="1">
      <c r="A58" s="89" t="s">
        <v>124</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34"/>
      <c r="AD58" s="34"/>
    </row>
    <row r="59" spans="1:30" ht="12.75">
      <c r="A59" s="25" t="s">
        <v>128</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16"/>
      <c r="AD59" s="16"/>
    </row>
    <row r="60" spans="1:30" ht="12.75">
      <c r="A60" s="77" t="s">
        <v>129</v>
      </c>
      <c r="B60" s="68"/>
      <c r="C60" s="68"/>
      <c r="D60" s="68"/>
      <c r="E60" s="68"/>
      <c r="F60" s="68"/>
      <c r="G60" s="68"/>
      <c r="H60" s="68"/>
      <c r="I60" s="69"/>
      <c r="J60" s="69"/>
      <c r="K60" s="16"/>
      <c r="L60" s="16"/>
      <c r="M60" s="16"/>
      <c r="N60" s="16"/>
      <c r="O60" s="16"/>
      <c r="P60" s="16"/>
      <c r="Q60" s="16"/>
      <c r="R60" s="16"/>
      <c r="S60" s="16"/>
      <c r="T60" s="16"/>
      <c r="U60" s="16"/>
      <c r="V60" s="16"/>
      <c r="W60" s="16"/>
      <c r="X60" s="16"/>
      <c r="Y60" s="16"/>
      <c r="Z60" s="16"/>
      <c r="AA60" s="16"/>
      <c r="AB60" s="16"/>
      <c r="AC60" s="16"/>
      <c r="AD60" s="16"/>
    </row>
    <row r="61" spans="1:10" ht="12.75">
      <c r="A61" s="79"/>
      <c r="B61" s="80"/>
      <c r="C61" s="80"/>
      <c r="D61" s="80"/>
      <c r="E61" s="80"/>
      <c r="F61" s="80"/>
      <c r="G61" s="80"/>
      <c r="H61" s="80"/>
      <c r="I61" s="81"/>
      <c r="J61" s="81"/>
    </row>
    <row r="62" spans="2:10" ht="12.75">
      <c r="B62" s="80"/>
      <c r="C62" s="80"/>
      <c r="D62" s="80"/>
      <c r="E62" s="80"/>
      <c r="F62" s="80"/>
      <c r="G62" s="80"/>
      <c r="H62" s="80"/>
      <c r="I62" s="81"/>
      <c r="J62" s="81"/>
    </row>
    <row r="63" spans="1:30" ht="12.75">
      <c r="A63" s="82"/>
      <c r="B63" s="80"/>
      <c r="C63" s="80"/>
      <c r="D63" s="80"/>
      <c r="E63" s="80"/>
      <c r="F63" s="80"/>
      <c r="G63" s="80"/>
      <c r="H63" s="80"/>
      <c r="I63" s="82"/>
      <c r="J63" s="82"/>
      <c r="K63" s="82"/>
      <c r="L63" s="82"/>
      <c r="M63" s="82"/>
      <c r="P63" s="82"/>
      <c r="Q63" s="82"/>
      <c r="R63" s="82"/>
      <c r="S63" s="82"/>
      <c r="T63" s="82"/>
      <c r="U63" s="82"/>
      <c r="V63" s="82"/>
      <c r="W63" s="82"/>
      <c r="X63" s="82"/>
      <c r="Y63" s="82"/>
      <c r="Z63" s="82"/>
      <c r="AA63" s="82"/>
      <c r="AB63" s="82"/>
      <c r="AC63" s="82"/>
      <c r="AD63" s="82"/>
    </row>
    <row r="64" spans="2:10" ht="12.75">
      <c r="B64" s="80"/>
      <c r="C64" s="80"/>
      <c r="D64" s="80"/>
      <c r="E64" s="80"/>
      <c r="F64" s="80"/>
      <c r="G64" s="80"/>
      <c r="H64" s="80"/>
      <c r="I64" s="81"/>
      <c r="J64" s="81"/>
    </row>
    <row r="65" spans="2:10" ht="12.75">
      <c r="B65" s="80"/>
      <c r="C65" s="80"/>
      <c r="D65" s="80"/>
      <c r="E65" s="80"/>
      <c r="F65" s="80"/>
      <c r="G65" s="80"/>
      <c r="H65" s="80"/>
      <c r="I65" s="81"/>
      <c r="J65" s="81"/>
    </row>
  </sheetData>
  <sheetProtection/>
  <mergeCells count="8">
    <mergeCell ref="A6:AB6"/>
    <mergeCell ref="A8:M8"/>
    <mergeCell ref="S8:AD8"/>
    <mergeCell ref="A57:AB57"/>
    <mergeCell ref="A58:AB58"/>
    <mergeCell ref="J55:M55"/>
    <mergeCell ref="W55:AA55"/>
    <mergeCell ref="R55:V55"/>
  </mergeCells>
  <hyperlinks>
    <hyperlink ref="A60" r:id="rId1" display="www.oecd.org/fr/retraites/panoramadespensions.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2013-09-25T08:40:35Z</cp:lastPrinted>
  <dcterms:created xsi:type="dcterms:W3CDTF">2007-02-06T17:56:25Z</dcterms:created>
  <dcterms:modified xsi:type="dcterms:W3CDTF">2013-12-05T10:27:33Z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