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6870" activeTab="0"/>
  </bookViews>
  <sheets>
    <sheet name="Figure.4." sheetId="1" r:id="rId1"/>
  </sheets>
  <definedNames/>
  <calcPr fullCalcOnLoad="1"/>
</workbook>
</file>

<file path=xl/sharedStrings.xml><?xml version="1.0" encoding="utf-8"?>
<sst xmlns="http://schemas.openxmlformats.org/spreadsheetml/2006/main" count="39" uniqueCount="31">
  <si>
    <t>Figures for the 20pages brief (March 8, 2011)</t>
  </si>
  <si>
    <t>3 summary globalisation indicators</t>
  </si>
  <si>
    <t>year</t>
  </si>
  <si>
    <t>Trade</t>
  </si>
  <si>
    <t>Finance</t>
  </si>
  <si>
    <t>Technology</t>
  </si>
  <si>
    <t>(2) Cross-border Liabilities and assets/GDP</t>
  </si>
  <si>
    <t xml:space="preserve">(3) BERD/GDP </t>
  </si>
  <si>
    <t>(1) Trade exposure (average across 23 OECD countries)</t>
  </si>
  <si>
    <t>Normalised (1980/1981=100)</t>
  </si>
  <si>
    <t xml:space="preserve">FDI </t>
  </si>
  <si>
    <t>FDI</t>
  </si>
  <si>
    <t xml:space="preserve"> </t>
  </si>
  <si>
    <t>Trade_openness</t>
  </si>
  <si>
    <t>Trade integration</t>
  </si>
  <si>
    <t>Financial openness (right axis)</t>
  </si>
  <si>
    <t>R&amp;D expenditures</t>
  </si>
  <si>
    <t>Union density</t>
  </si>
  <si>
    <t>PMR</t>
  </si>
  <si>
    <t>UIR_low</t>
  </si>
  <si>
    <t>(A) Based on all available information</t>
  </si>
  <si>
    <t>EPL</t>
  </si>
  <si>
    <t>Tax wedge</t>
  </si>
  <si>
    <t>Figure 4. Product and labour market regulations and institutions became weaker</t>
  </si>
  <si>
    <t xml:space="preserve">Developments in product market regulation, employment protection legislation, tax wedges and union density, OECD average, 1980-2008 (1980=100)
</t>
  </si>
  <si>
    <r>
      <rPr>
        <i/>
        <sz val="8"/>
        <color indexed="8"/>
        <rFont val="Arial"/>
        <family val="2"/>
      </rPr>
      <t>Note</t>
    </r>
    <r>
      <rPr>
        <sz val="8"/>
        <color indexed="8"/>
        <rFont val="Arial"/>
        <family val="2"/>
      </rPr>
      <t>: “PMR” is a summary indicator for product market regulation. “EPL” is a summary indicator of the strictness of overall employment protection legislation (only available from 1985 onwards). “Tax wedge” refers to an average worker and is the sum of income tax and employees and employers payroll taxes as a percentage of labour costs. “Union density” is the number of union members as a proportion of all employees eligible to be members.</t>
    </r>
  </si>
  <si>
    <r>
      <rPr>
        <i/>
        <sz val="8"/>
        <color indexed="8"/>
        <rFont val="Arial"/>
        <family val="2"/>
      </rPr>
      <t>Source</t>
    </r>
    <r>
      <rPr>
        <sz val="8"/>
        <color indexed="8"/>
        <rFont val="Arial"/>
        <family val="2"/>
      </rPr>
      <t>: see Chapter 1, Figure 1.18.</t>
    </r>
  </si>
  <si>
    <t>Divided We Stand: Why Inequality Keeps Rising - © OECD 2011</t>
  </si>
  <si>
    <t>Overview</t>
  </si>
  <si>
    <t>Figure 4.</t>
  </si>
  <si>
    <t>Version 1 - Last updated: 23-Nov-2011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</si>
</sst>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000"/>
    <numFmt numFmtId="179" formatCode="&quot;Yes&quot;;&quot;Yes&quot;;&quot;No&quot;"/>
    <numFmt numFmtId="180" formatCode="&quot;True&quot;;&quot;True&quot;;&quot;False&quot;"/>
    <numFmt numFmtId="181" formatCode="&quot;On&quot;;&quot;On&quot;;&quot;Off&quot;"/>
    <numFmt numFmtId="182" formatCode="[$€-2]\ #,##0.00_);[Red]\([$€-2]\ #,##0.00\)"/>
  </numFmts>
  <fonts count="49">
    <font>
      <sz val="10"/>
      <color theme="1"/>
      <name val="Calibri"/>
      <family val="2"/>
    </font>
    <font>
      <sz val="10"/>
      <color indexed="8"/>
      <name val="Arial"/>
      <family val="2"/>
    </font>
    <font>
      <sz val="8"/>
      <color indexed="8"/>
      <name val="Arial"/>
      <family val="2"/>
    </font>
    <font>
      <i/>
      <sz val="8"/>
      <color indexed="8"/>
      <name val="Arial"/>
      <family val="2"/>
    </font>
    <font>
      <sz val="10"/>
      <color indexed="8"/>
      <name val="Calibri"/>
      <family val="0"/>
    </font>
    <font>
      <sz val="7.75"/>
      <color indexed="8"/>
      <name val="Calibri"/>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10"/>
      <name val="Calibri"/>
      <family val="2"/>
    </font>
    <font>
      <b/>
      <sz val="10"/>
      <color indexed="8"/>
      <name val="Calibri"/>
      <family val="2"/>
    </font>
    <font>
      <sz val="9"/>
      <color indexed="8"/>
      <name val="Arial"/>
      <family val="2"/>
    </font>
    <font>
      <sz val="9"/>
      <color indexed="8"/>
      <name val="Calibri"/>
      <family val="2"/>
    </font>
    <font>
      <u val="single"/>
      <sz val="10"/>
      <color indexed="12"/>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FF0000"/>
      <name val="Calibri"/>
      <family val="2"/>
    </font>
    <font>
      <b/>
      <sz val="10"/>
      <color theme="1"/>
      <name val="Calibri"/>
      <family val="2"/>
    </font>
    <font>
      <sz val="9"/>
      <color theme="1"/>
      <name val="Arial"/>
      <family val="2"/>
    </font>
    <font>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2">
    <xf numFmtId="0" fontId="0" fillId="0" borderId="0" xfId="0" applyAlignment="1">
      <alignment/>
    </xf>
    <xf numFmtId="0" fontId="45" fillId="0" borderId="0" xfId="0" applyFont="1" applyAlignment="1">
      <alignment/>
    </xf>
    <xf numFmtId="0" fontId="0" fillId="0" borderId="0" xfId="0" applyAlignment="1">
      <alignment horizontal="center" vertical="center"/>
    </xf>
    <xf numFmtId="2" fontId="0" fillId="0" borderId="0" xfId="0" applyNumberFormat="1" applyAlignment="1">
      <alignment horizontal="center" vertical="center"/>
    </xf>
    <xf numFmtId="0" fontId="46" fillId="0" borderId="0" xfId="0" applyFont="1" applyFill="1" applyBorder="1" applyAlignment="1">
      <alignment horizontal="left" vertical="top"/>
    </xf>
    <xf numFmtId="0" fontId="46" fillId="0" borderId="10" xfId="0" applyFont="1" applyBorder="1" applyAlignment="1">
      <alignment horizontal="center" vertical="center" wrapText="1"/>
    </xf>
    <xf numFmtId="2" fontId="46" fillId="0" borderId="10" xfId="0" applyNumberFormat="1" applyFont="1" applyBorder="1" applyAlignment="1">
      <alignment horizontal="center" vertical="center" wrapText="1"/>
    </xf>
    <xf numFmtId="0" fontId="46" fillId="0" borderId="0" xfId="0" applyFont="1" applyAlignment="1">
      <alignment horizontal="center" vertical="center"/>
    </xf>
    <xf numFmtId="178" fontId="0" fillId="0" borderId="0" xfId="0" applyNumberFormat="1" applyAlignment="1">
      <alignment horizontal="center" vertical="center"/>
    </xf>
    <xf numFmtId="2" fontId="0" fillId="0" borderId="0" xfId="0" applyNumberFormat="1" applyAlignment="1" quotePrefix="1">
      <alignment horizontal="center" vertical="center"/>
    </xf>
    <xf numFmtId="178" fontId="0" fillId="0" borderId="0" xfId="0" applyNumberFormat="1" applyAlignment="1">
      <alignment/>
    </xf>
    <xf numFmtId="178" fontId="46" fillId="0" borderId="0" xfId="0" applyNumberFormat="1" applyFont="1" applyAlignment="1">
      <alignment/>
    </xf>
    <xf numFmtId="178" fontId="46" fillId="0" borderId="10" xfId="0" applyNumberFormat="1" applyFont="1" applyBorder="1" applyAlignment="1">
      <alignment horizontal="center" vertical="center" wrapText="1"/>
    </xf>
    <xf numFmtId="178" fontId="0" fillId="0" borderId="0" xfId="0" applyNumberFormat="1" applyAlignment="1">
      <alignment horizontal="center"/>
    </xf>
    <xf numFmtId="0" fontId="46" fillId="0" borderId="0" xfId="0" applyFont="1" applyAlignment="1">
      <alignment/>
    </xf>
    <xf numFmtId="0" fontId="46" fillId="0" borderId="0" xfId="0" applyFont="1" applyAlignment="1">
      <alignment horizontal="left" vertical="center"/>
    </xf>
    <xf numFmtId="178" fontId="46" fillId="0" borderId="10" xfId="0" applyNumberFormat="1" applyFont="1" applyBorder="1" applyAlignment="1">
      <alignment horizontal="center" vertical="center"/>
    </xf>
    <xf numFmtId="2" fontId="46" fillId="0" borderId="10" xfId="0" applyNumberFormat="1" applyFont="1" applyBorder="1" applyAlignment="1">
      <alignment horizontal="center" vertical="center"/>
    </xf>
    <xf numFmtId="0" fontId="0" fillId="33" borderId="0" xfId="0" applyFill="1" applyAlignment="1">
      <alignment/>
    </xf>
    <xf numFmtId="2" fontId="0" fillId="33" borderId="0" xfId="0" applyNumberFormat="1" applyFill="1" applyAlignment="1">
      <alignment/>
    </xf>
    <xf numFmtId="2" fontId="0" fillId="33" borderId="0" xfId="0" applyNumberFormat="1" applyFill="1" applyAlignment="1">
      <alignment horizontal="center" vertical="center"/>
    </xf>
    <xf numFmtId="0" fontId="27" fillId="33" borderId="0" xfId="0" applyFont="1" applyFill="1" applyAlignment="1">
      <alignment/>
    </xf>
    <xf numFmtId="0" fontId="2" fillId="33" borderId="0" xfId="0" applyFont="1" applyFill="1" applyAlignment="1">
      <alignment/>
    </xf>
    <xf numFmtId="0" fontId="46" fillId="0" borderId="0" xfId="0" applyFont="1" applyFill="1" applyBorder="1" applyAlignment="1">
      <alignment horizontal="left" vertical="top" wrapText="1"/>
    </xf>
    <xf numFmtId="0" fontId="46" fillId="0" borderId="0" xfId="0" applyFont="1" applyAlignment="1">
      <alignment/>
    </xf>
    <xf numFmtId="0" fontId="43" fillId="33" borderId="0" xfId="0" applyFont="1" applyFill="1" applyAlignment="1">
      <alignment horizontal="center" vertical="center" wrapText="1"/>
    </xf>
    <xf numFmtId="0" fontId="47" fillId="33" borderId="0" xfId="0" applyFont="1" applyFill="1" applyAlignment="1">
      <alignment horizontal="center" vertical="center" wrapText="1"/>
    </xf>
    <xf numFmtId="0" fontId="48" fillId="0" borderId="0" xfId="0" applyFont="1" applyAlignment="1">
      <alignment horizontal="center" vertical="center" wrapText="1"/>
    </xf>
    <xf numFmtId="0" fontId="2" fillId="33" borderId="0" xfId="0" applyFont="1" applyFill="1" applyAlignment="1">
      <alignment wrapText="1"/>
    </xf>
    <xf numFmtId="0" fontId="0" fillId="0" borderId="0" xfId="0" applyAlignment="1">
      <alignment wrapText="1"/>
    </xf>
    <xf numFmtId="0" fontId="37" fillId="0" borderId="0" xfId="52" applyAlignment="1" applyProtection="1">
      <alignment/>
      <protection/>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7575"/>
          <c:w val="0.91325"/>
          <c:h val="0.93375"/>
        </c:manualLayout>
      </c:layout>
      <c:lineChart>
        <c:grouping val="standard"/>
        <c:varyColors val="0"/>
        <c:ser>
          <c:idx val="5"/>
          <c:order val="0"/>
          <c:tx>
            <c:v>PMR</c:v>
          </c:tx>
          <c:spPr>
            <a:ln w="25400">
              <a:solidFill>
                <a:srgbClr val="FF99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'Figure.4.'!$A$48:$A$76</c:f>
              <c:numCache/>
            </c:numRef>
          </c:cat>
          <c:val>
            <c:numRef>
              <c:f>'Figure.4.'!$H$48:$H$76</c:f>
              <c:numCache/>
            </c:numRef>
          </c:val>
          <c:smooth val="0"/>
        </c:ser>
        <c:ser>
          <c:idx val="7"/>
          <c:order val="1"/>
          <c:tx>
            <c:v>EPL</c:v>
          </c:tx>
          <c:spPr>
            <a:ln w="254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333300"/>
                </a:solidFill>
              </a:ln>
            </c:spPr>
          </c:marker>
          <c:cat>
            <c:numRef>
              <c:f>'Figure.4.'!$A$48:$A$76</c:f>
              <c:numCache/>
            </c:numRef>
          </c:cat>
          <c:val>
            <c:numRef>
              <c:f>'Figure.4.'!$J$48:$J$76</c:f>
              <c:numCache/>
            </c:numRef>
          </c:val>
          <c:smooth val="0"/>
        </c:ser>
        <c:ser>
          <c:idx val="6"/>
          <c:order val="2"/>
          <c:tx>
            <c:strRef>
              <c:f>'Figure.4.'!$F$47</c:f>
              <c:strCache>
                <c:ptCount val="1"/>
                <c:pt idx="0">
                  <c:v>Tax wedge</c:v>
                </c:pt>
              </c:strCache>
            </c:strRef>
          </c:tx>
          <c:spPr>
            <a:ln w="25400">
              <a:solidFill>
                <a:srgbClr val="FF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'Figure.4.'!$A$48:$A$76</c:f>
              <c:numCache/>
            </c:numRef>
          </c:cat>
          <c:val>
            <c:numRef>
              <c:f>'Figure.4.'!$K$48:$K$76</c:f>
              <c:numCache/>
            </c:numRef>
          </c:val>
          <c:smooth val="0"/>
        </c:ser>
        <c:ser>
          <c:idx val="4"/>
          <c:order val="3"/>
          <c:tx>
            <c:v>Union density</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'Figure.4.'!$A$48:$A$76</c:f>
              <c:numCache/>
            </c:numRef>
          </c:cat>
          <c:val>
            <c:numRef>
              <c:f>'Figure.4.'!$G$48:$G$76</c:f>
              <c:numCache/>
            </c:numRef>
          </c:val>
          <c:smooth val="0"/>
        </c:ser>
        <c:ser>
          <c:idx val="3"/>
          <c:order val="4"/>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'Figure.4.'!$A$48:$A$76</c:f>
              <c:numCache/>
            </c:numRef>
          </c:cat>
          <c:val>
            <c:numRef>
              <c:f>'Figure.4.'!$M$12:$M$40</c:f>
            </c:numRef>
          </c:val>
          <c:smooth val="0"/>
        </c:ser>
        <c:ser>
          <c:idx val="0"/>
          <c:order val="5"/>
          <c:tx>
            <c:v>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'Figure.4.'!$A$48:$A$76</c:f>
              <c:numCache/>
            </c:numRef>
          </c:cat>
          <c:val>
            <c:numRef>
              <c:f>'Figure.4.'!$L$48:$L$76</c:f>
              <c:numCache/>
            </c:numRef>
          </c:val>
          <c:smooth val="0"/>
        </c:ser>
        <c:marker val="1"/>
        <c:axId val="20747465"/>
        <c:axId val="52509458"/>
      </c:lineChart>
      <c:catAx>
        <c:axId val="20747465"/>
        <c:scaling>
          <c:orientation val="minMax"/>
        </c:scaling>
        <c:axPos val="b"/>
        <c:delete val="0"/>
        <c:numFmt formatCode="General" sourceLinked="1"/>
        <c:majorTickMark val="in"/>
        <c:minorTickMark val="none"/>
        <c:tickLblPos val="nextTo"/>
        <c:spPr>
          <a:ln w="3175">
            <a:solidFill>
              <a:srgbClr val="808080"/>
            </a:solidFill>
          </a:ln>
        </c:spPr>
        <c:txPr>
          <a:bodyPr vert="horz" rot="-3240000"/>
          <a:lstStyle/>
          <a:p>
            <a:pPr>
              <a:defRPr lang="en-US" cap="none" sz="1000" b="0" i="0" u="none" baseline="0">
                <a:solidFill>
                  <a:srgbClr val="000000"/>
                </a:solidFill>
                <a:latin typeface="Calibri"/>
                <a:ea typeface="Calibri"/>
                <a:cs typeface="Calibri"/>
              </a:defRPr>
            </a:pPr>
          </a:p>
        </c:txPr>
        <c:crossAx val="52509458"/>
        <c:crossesAt val="0"/>
        <c:auto val="1"/>
        <c:lblOffset val="100"/>
        <c:tickLblSkip val="2"/>
        <c:tickMarkSkip val="2"/>
        <c:noMultiLvlLbl val="0"/>
      </c:catAx>
      <c:valAx>
        <c:axId val="52509458"/>
        <c:scaling>
          <c:orientation val="minMax"/>
          <c:max val="150"/>
          <c:min val="0"/>
        </c:scaling>
        <c:axPos val="l"/>
        <c:majorGridlines>
          <c:spPr>
            <a:ln w="3175">
              <a:solidFill>
                <a:srgbClr val="808080"/>
              </a:solidFill>
              <a:prstDash val="sysDot"/>
            </a:ln>
          </c:spPr>
        </c:majorGridlines>
        <c:delete val="0"/>
        <c:numFmt formatCode="0" sourceLinked="0"/>
        <c:majorTickMark val="in"/>
        <c:minorTickMark val="in"/>
        <c:tickLblPos val="nextTo"/>
        <c:spPr>
          <a:ln w="3175">
            <a:solidFill>
              <a:srgbClr val="808080"/>
            </a:solidFill>
          </a:ln>
        </c:spPr>
        <c:crossAx val="20747465"/>
        <c:crossesAt val="1"/>
        <c:crossBetween val="between"/>
        <c:dispUnits/>
        <c:majorUnit val="25"/>
        <c:minorUnit val="25"/>
      </c:valAx>
      <c:spPr>
        <a:solidFill>
          <a:srgbClr val="FFFFFF"/>
        </a:solidFill>
        <a:ln w="12700">
          <a:solidFill>
            <a:srgbClr val="808080"/>
          </a:solidFill>
        </a:ln>
      </c:spPr>
    </c:plotArea>
    <c:legend>
      <c:legendPos val="t"/>
      <c:layout>
        <c:manualLayout>
          <c:xMode val="edge"/>
          <c:yMode val="edge"/>
          <c:x val="0.21975"/>
          <c:y val="0"/>
          <c:w val="0.56075"/>
          <c:h val="0.0887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0.06875</cdr:x>
      <cdr:y>0.469</cdr:y>
    </cdr:from>
    <cdr:to>
      <cdr:x>0.22725</cdr:x>
      <cdr:y>0.52425</cdr:y>
    </cdr:to>
    <cdr:sp>
      <cdr:nvSpPr>
        <cdr:cNvPr id="1" name="TextBox 1"/>
        <cdr:cNvSpPr txBox="1">
          <a:spLocks noChangeArrowheads="1"/>
        </cdr:cNvSpPr>
      </cdr:nvSpPr>
      <cdr:spPr>
        <a:xfrm>
          <a:off x="342900" y="1495425"/>
          <a:ext cx="800100" cy="180975"/>
        </a:xfrm>
        <a:prstGeom prst="rect">
          <a:avLst/>
        </a:prstGeom>
        <a:noFill/>
        <a:ln w="9525" cmpd="sng">
          <a:noFill/>
        </a:ln>
      </cdr:spPr>
      <cdr:txBody>
        <a:bodyPr vertOverflow="clip" wrap="square"/>
        <a:p>
          <a:pPr algn="l">
            <a:defRPr/>
          </a:pPr>
          <a:r>
            <a:rPr lang="en-US" cap="none" sz="900" b="0" i="0" u="none" baseline="0">
              <a:solidFill>
                <a:srgbClr val="000000"/>
              </a:solidFill>
              <a:latin typeface="Calibri"/>
              <a:ea typeface="Calibri"/>
              <a:cs typeface="Calibri"/>
            </a:rPr>
            <a:t>1980=100</a:t>
          </a:r>
        </a:p>
      </cdr:txBody>
    </cdr:sp>
  </cdr:relSizeAnchor>
  <cdr:relSizeAnchor xmlns:cdr="http://schemas.openxmlformats.org/drawingml/2006/chartDrawing">
    <cdr:from>
      <cdr:x>0.0845</cdr:x>
      <cdr:y>0.35875</cdr:y>
    </cdr:from>
    <cdr:to>
      <cdr:x>0.10575</cdr:x>
      <cdr:y>0.45075</cdr:y>
    </cdr:to>
    <cdr:sp>
      <cdr:nvSpPr>
        <cdr:cNvPr id="2" name="Straight Arrow Connector 3"/>
        <cdr:cNvSpPr>
          <a:spLocks/>
        </cdr:cNvSpPr>
      </cdr:nvSpPr>
      <cdr:spPr>
        <a:xfrm flipH="1" flipV="1">
          <a:off x="419100" y="1143000"/>
          <a:ext cx="104775" cy="295275"/>
        </a:xfrm>
        <a:prstGeom prst="straightConnector1">
          <a:avLst/>
        </a:prstGeom>
        <a:noFill/>
        <a:ln w="9525" cmpd="sng">
          <a:solidFill>
            <a:srgbClr val="000000"/>
          </a:solidFill>
          <a:headEnd type="none"/>
          <a:tailEnd type="arrow"/>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0.218</cdr:x>
      <cdr:y>0.457</cdr:y>
    </cdr:from>
    <cdr:to>
      <cdr:x>0.376</cdr:x>
      <cdr:y>0.512</cdr:y>
    </cdr:to>
    <cdr:sp>
      <cdr:nvSpPr>
        <cdr:cNvPr id="3" name="TextBox 1"/>
        <cdr:cNvSpPr txBox="1">
          <a:spLocks noChangeArrowheads="1"/>
        </cdr:cNvSpPr>
      </cdr:nvSpPr>
      <cdr:spPr>
        <a:xfrm>
          <a:off x="1095375" y="1457325"/>
          <a:ext cx="790575" cy="171450"/>
        </a:xfrm>
        <a:prstGeom prst="rect">
          <a:avLst/>
        </a:prstGeom>
        <a:noFill/>
        <a:ln w="9525" cmpd="sng">
          <a:noFill/>
        </a:ln>
      </cdr:spPr>
      <cdr:txBody>
        <a:bodyPr vertOverflow="clip" wrap="square"/>
        <a:p>
          <a:pPr algn="l">
            <a:defRPr/>
          </a:pPr>
          <a:r>
            <a:rPr lang="en-US" cap="none" sz="900" b="0" i="0" u="none" baseline="0">
              <a:solidFill>
                <a:srgbClr val="000000"/>
              </a:solidFill>
              <a:latin typeface="Calibri"/>
              <a:ea typeface="Calibri"/>
              <a:cs typeface="Calibri"/>
            </a:rPr>
            <a:t>1985=100</a:t>
          </a:r>
        </a:p>
      </cdr:txBody>
    </cdr:sp>
  </cdr:relSizeAnchor>
  <cdr:relSizeAnchor xmlns:cdr="http://schemas.openxmlformats.org/drawingml/2006/chartDrawing">
    <cdr:from>
      <cdr:x>0.23325</cdr:x>
      <cdr:y>0.36175</cdr:y>
    </cdr:from>
    <cdr:to>
      <cdr:x>0.2545</cdr:x>
      <cdr:y>0.454</cdr:y>
    </cdr:to>
    <cdr:sp>
      <cdr:nvSpPr>
        <cdr:cNvPr id="4" name="Straight Arrow Connector 5"/>
        <cdr:cNvSpPr>
          <a:spLocks/>
        </cdr:cNvSpPr>
      </cdr:nvSpPr>
      <cdr:spPr>
        <a:xfrm flipH="1" flipV="1">
          <a:off x="1171575" y="1152525"/>
          <a:ext cx="104775" cy="295275"/>
        </a:xfrm>
        <a:prstGeom prst="straightConnector1">
          <a:avLst/>
        </a:prstGeom>
        <a:noFill/>
        <a:ln w="9525" cmpd="sng">
          <a:solidFill>
            <a:srgbClr val="000000"/>
          </a:solidFill>
          <a:headEnd type="none"/>
          <a:tailEnd type="arrow"/>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209550</xdr:colOff>
      <xdr:row>49</xdr:row>
      <xdr:rowOff>114300</xdr:rowOff>
    </xdr:from>
    <xdr:to>
      <xdr:col>20</xdr:col>
      <xdr:colOff>361950</xdr:colOff>
      <xdr:row>69</xdr:row>
      <xdr:rowOff>76200</xdr:rowOff>
    </xdr:to>
    <xdr:graphicFrame>
      <xdr:nvGraphicFramePr>
        <xdr:cNvPr id="1" name="Chart 1"/>
        <xdr:cNvGraphicFramePr/>
      </xdr:nvGraphicFramePr>
      <xdr:xfrm>
        <a:off x="7943850" y="2390775"/>
        <a:ext cx="5029200" cy="3200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7"/>
  <sheetViews>
    <sheetView tabSelected="1" zoomScalePageLayoutView="0" workbookViewId="0" topLeftCell="A1">
      <selection activeCell="A1" sqref="A1"/>
    </sheetView>
  </sheetViews>
  <sheetFormatPr defaultColWidth="9.140625" defaultRowHeight="12.75"/>
  <cols>
    <col min="2" max="6" width="9.7109375" style="10" customWidth="1"/>
    <col min="7" max="12" width="9.7109375" style="0" customWidth="1"/>
  </cols>
  <sheetData>
    <row r="1" ht="12.75">
      <c r="A1" s="30" t="s">
        <v>27</v>
      </c>
    </row>
    <row r="2" spans="1:2" ht="12.75">
      <c r="A2" s="31" t="s">
        <v>28</v>
      </c>
      <c r="B2" s="10" t="s">
        <v>29</v>
      </c>
    </row>
    <row r="3" ht="12.75">
      <c r="A3" s="31" t="s">
        <v>30</v>
      </c>
    </row>
    <row r="4" ht="12.75" hidden="1">
      <c r="A4" s="1" t="s">
        <v>0</v>
      </c>
    </row>
    <row r="5" ht="12.75" hidden="1">
      <c r="A5" t="s">
        <v>1</v>
      </c>
    </row>
    <row r="6" ht="12.75" hidden="1"/>
    <row r="7" spans="1:12" ht="12.75" hidden="1">
      <c r="A7" s="23" t="s">
        <v>8</v>
      </c>
      <c r="B7" s="24"/>
      <c r="C7" s="24"/>
      <c r="D7" s="24"/>
      <c r="E7" s="24"/>
      <c r="F7" s="24"/>
      <c r="G7" s="14"/>
      <c r="H7" s="2"/>
      <c r="I7" s="2"/>
      <c r="J7" s="2"/>
      <c r="K7" s="2"/>
      <c r="L7" s="2"/>
    </row>
    <row r="8" spans="1:12" ht="12.75" hidden="1">
      <c r="A8" s="23" t="s">
        <v>6</v>
      </c>
      <c r="B8" s="24"/>
      <c r="C8" s="24"/>
      <c r="D8" s="24"/>
      <c r="E8" s="24"/>
      <c r="F8" s="24"/>
      <c r="G8" s="14"/>
      <c r="H8" s="2"/>
      <c r="I8" s="2"/>
      <c r="J8" s="2"/>
      <c r="K8" s="2"/>
      <c r="L8" s="2"/>
    </row>
    <row r="9" spans="1:12" ht="12.75" hidden="1">
      <c r="A9" s="4" t="s">
        <v>7</v>
      </c>
      <c r="B9" s="11"/>
      <c r="C9" s="11"/>
      <c r="D9" s="11"/>
      <c r="E9" s="11"/>
      <c r="F9" s="11"/>
      <c r="G9" s="14"/>
      <c r="H9" s="2"/>
      <c r="I9" s="2"/>
      <c r="J9" s="2"/>
      <c r="K9" s="2"/>
      <c r="L9" s="2"/>
    </row>
    <row r="10" spans="2:12" ht="12.75" hidden="1">
      <c r="B10" s="8"/>
      <c r="C10" s="8"/>
      <c r="D10" s="8"/>
      <c r="E10" s="8"/>
      <c r="F10" s="8"/>
      <c r="G10" s="2"/>
      <c r="H10" s="2"/>
      <c r="I10" s="2"/>
      <c r="J10" s="7" t="s">
        <v>9</v>
      </c>
      <c r="K10" s="2"/>
      <c r="L10" s="2"/>
    </row>
    <row r="11" spans="1:12" ht="39" hidden="1" thickBot="1">
      <c r="A11" s="5" t="s">
        <v>2</v>
      </c>
      <c r="B11" s="12" t="s">
        <v>3</v>
      </c>
      <c r="C11" s="12" t="s">
        <v>13</v>
      </c>
      <c r="D11" s="12" t="s">
        <v>4</v>
      </c>
      <c r="E11" s="12" t="s">
        <v>5</v>
      </c>
      <c r="F11" s="12" t="s">
        <v>10</v>
      </c>
      <c r="G11" s="5"/>
      <c r="H11" s="6" t="s">
        <v>3</v>
      </c>
      <c r="I11" s="6" t="s">
        <v>14</v>
      </c>
      <c r="J11" s="6" t="s">
        <v>15</v>
      </c>
      <c r="K11" s="6" t="s">
        <v>16</v>
      </c>
      <c r="L11" s="6" t="s">
        <v>11</v>
      </c>
    </row>
    <row r="12" spans="1:13" ht="12.75" hidden="1">
      <c r="A12" s="2">
        <v>1980</v>
      </c>
      <c r="B12" s="8">
        <v>49.61825</v>
      </c>
      <c r="C12" s="8">
        <v>60.9415</v>
      </c>
      <c r="D12" s="8">
        <v>89.39333</v>
      </c>
      <c r="E12" s="8"/>
      <c r="F12" s="8">
        <v>13.78131</v>
      </c>
      <c r="G12" s="2"/>
      <c r="H12" s="3">
        <f>B12/49.618*100</f>
        <v>100.00050384940948</v>
      </c>
      <c r="I12" s="3">
        <f>C12/60.942*100</f>
        <v>99.99917954776673</v>
      </c>
      <c r="J12" s="3">
        <f>D12/89.393*100</f>
        <v>100.00036915642166</v>
      </c>
      <c r="K12" s="9">
        <v>100</v>
      </c>
      <c r="L12" s="9">
        <f>F12/13.781*100</f>
        <v>100.00224947391334</v>
      </c>
      <c r="M12">
        <v>100</v>
      </c>
    </row>
    <row r="13" spans="1:13" ht="12.75" hidden="1">
      <c r="A13" s="2">
        <v>1981</v>
      </c>
      <c r="B13" s="8">
        <v>50.51299</v>
      </c>
      <c r="C13" s="8">
        <v>62.1375</v>
      </c>
      <c r="D13" s="8">
        <v>102.3071</v>
      </c>
      <c r="E13" s="8">
        <v>0.709008</v>
      </c>
      <c r="F13" s="8">
        <v>12.71553</v>
      </c>
      <c r="G13" s="2"/>
      <c r="H13" s="3">
        <f aca="true" t="shared" si="0" ref="H13:H40">B13/49.618*100</f>
        <v>101.80376073199243</v>
      </c>
      <c r="I13" s="3">
        <f aca="true" t="shared" si="1" ref="I13:I40">C13/60.942*100</f>
        <v>101.9617012897509</v>
      </c>
      <c r="J13" s="3">
        <f aca="true" t="shared" si="2" ref="J13:J39">D13/89.393*100</f>
        <v>114.44643316590786</v>
      </c>
      <c r="K13" s="3">
        <f>(K12+K14)/2</f>
        <v>104.95843441466855</v>
      </c>
      <c r="L13" s="9">
        <f aca="true" t="shared" si="3" ref="L13:L40">F13/13.781*100</f>
        <v>92.26855815978521</v>
      </c>
      <c r="M13">
        <v>100</v>
      </c>
    </row>
    <row r="14" spans="1:13" ht="12.75" hidden="1">
      <c r="A14" s="2">
        <v>1982</v>
      </c>
      <c r="B14" s="8">
        <v>49.7667</v>
      </c>
      <c r="C14" s="8">
        <v>60.9865</v>
      </c>
      <c r="D14" s="8">
        <v>101.9805</v>
      </c>
      <c r="E14" s="8">
        <v>0.7793106</v>
      </c>
      <c r="F14" s="8">
        <v>13.48305</v>
      </c>
      <c r="G14" s="2"/>
      <c r="H14" s="3">
        <f t="shared" si="0"/>
        <v>100.29968962876374</v>
      </c>
      <c r="I14" s="3">
        <f t="shared" si="1"/>
        <v>100.07302024876113</v>
      </c>
      <c r="J14" s="3">
        <f t="shared" si="2"/>
        <v>114.08108017406285</v>
      </c>
      <c r="K14" s="3">
        <f aca="true" t="shared" si="4" ref="K14:K40">E14/0.709*100</f>
        <v>109.91686882933709</v>
      </c>
      <c r="L14" s="9">
        <f t="shared" si="3"/>
        <v>97.83796531456352</v>
      </c>
      <c r="M14">
        <v>100</v>
      </c>
    </row>
    <row r="15" spans="1:13" ht="12.75" hidden="1">
      <c r="A15" s="2">
        <v>1983</v>
      </c>
      <c r="B15" s="8">
        <v>49.88316</v>
      </c>
      <c r="C15" s="8">
        <v>61.0035</v>
      </c>
      <c r="D15" s="8">
        <v>106.7268</v>
      </c>
      <c r="E15" s="8">
        <v>0.8071876</v>
      </c>
      <c r="F15" s="8">
        <v>13.80565</v>
      </c>
      <c r="G15" s="2"/>
      <c r="H15" s="3">
        <f t="shared" si="0"/>
        <v>100.53440283767986</v>
      </c>
      <c r="I15" s="3">
        <f t="shared" si="1"/>
        <v>100.10091562469235</v>
      </c>
      <c r="J15" s="3">
        <f t="shared" si="2"/>
        <v>119.39055630754085</v>
      </c>
      <c r="K15" s="3">
        <f t="shared" si="4"/>
        <v>113.84874471086037</v>
      </c>
      <c r="L15" s="9">
        <f t="shared" si="3"/>
        <v>100.17886945794933</v>
      </c>
      <c r="M15">
        <v>100</v>
      </c>
    </row>
    <row r="16" spans="1:13" ht="12.75" hidden="1">
      <c r="A16" s="2">
        <v>1984</v>
      </c>
      <c r="B16" s="8">
        <v>52.207</v>
      </c>
      <c r="C16" s="8">
        <v>64.5865</v>
      </c>
      <c r="D16" s="8">
        <v>113.4814</v>
      </c>
      <c r="E16" s="8">
        <v>0.8547289</v>
      </c>
      <c r="F16" s="8">
        <v>14.64731</v>
      </c>
      <c r="G16" s="2"/>
      <c r="H16" s="3">
        <f t="shared" si="0"/>
        <v>105.21786448466281</v>
      </c>
      <c r="I16" s="3">
        <f t="shared" si="1"/>
        <v>105.98027632831217</v>
      </c>
      <c r="J16" s="3">
        <f t="shared" si="2"/>
        <v>126.9466289306769</v>
      </c>
      <c r="K16" s="3">
        <f t="shared" si="4"/>
        <v>120.5541466854725</v>
      </c>
      <c r="L16" s="9">
        <f t="shared" si="3"/>
        <v>106.28626369639358</v>
      </c>
      <c r="M16">
        <v>100</v>
      </c>
    </row>
    <row r="17" spans="1:13" ht="12.75" hidden="1">
      <c r="A17" s="2">
        <v>1985</v>
      </c>
      <c r="B17" s="8">
        <v>51.97767</v>
      </c>
      <c r="C17" s="8">
        <v>64.3095</v>
      </c>
      <c r="D17" s="8">
        <v>139.2473</v>
      </c>
      <c r="E17" s="8">
        <v>0.9264295</v>
      </c>
      <c r="F17" s="8">
        <v>15.25877</v>
      </c>
      <c r="G17" s="2"/>
      <c r="H17" s="3">
        <f t="shared" si="0"/>
        <v>104.75567334435085</v>
      </c>
      <c r="I17" s="3">
        <f t="shared" si="1"/>
        <v>105.52574579108006</v>
      </c>
      <c r="J17" s="3">
        <f t="shared" si="2"/>
        <v>155.76980300470953</v>
      </c>
      <c r="K17" s="3">
        <f t="shared" si="4"/>
        <v>130.66706629055008</v>
      </c>
      <c r="L17" s="9">
        <f t="shared" si="3"/>
        <v>110.72324214498221</v>
      </c>
      <c r="M17">
        <v>100</v>
      </c>
    </row>
    <row r="18" spans="1:13" ht="12.75" hidden="1">
      <c r="A18" s="2">
        <v>1986</v>
      </c>
      <c r="B18" s="8">
        <v>48.29262</v>
      </c>
      <c r="C18" s="8">
        <v>58.3615</v>
      </c>
      <c r="D18" s="8">
        <v>136.635</v>
      </c>
      <c r="E18" s="8">
        <v>0.9627325</v>
      </c>
      <c r="F18" s="8">
        <v>18.04845</v>
      </c>
      <c r="G18" s="2"/>
      <c r="H18" s="3">
        <f t="shared" si="0"/>
        <v>97.32883227860857</v>
      </c>
      <c r="I18" s="3">
        <f t="shared" si="1"/>
        <v>95.76564602408848</v>
      </c>
      <c r="J18" s="3">
        <f t="shared" si="2"/>
        <v>152.84753839786111</v>
      </c>
      <c r="K18" s="3">
        <f t="shared" si="4"/>
        <v>135.78737658674189</v>
      </c>
      <c r="L18" s="9">
        <f t="shared" si="3"/>
        <v>130.966185327625</v>
      </c>
      <c r="M18">
        <v>100</v>
      </c>
    </row>
    <row r="19" spans="1:13" ht="12.75" hidden="1">
      <c r="A19" s="2">
        <v>1987</v>
      </c>
      <c r="B19" s="8">
        <v>47.81364</v>
      </c>
      <c r="C19" s="8">
        <v>57.59</v>
      </c>
      <c r="D19" s="8">
        <v>141.9373</v>
      </c>
      <c r="E19" s="8">
        <v>0.981944</v>
      </c>
      <c r="F19" s="8">
        <v>17.53975</v>
      </c>
      <c r="G19" s="2"/>
      <c r="H19" s="3">
        <f t="shared" si="0"/>
        <v>96.36349711798137</v>
      </c>
      <c r="I19" s="3">
        <f t="shared" si="1"/>
        <v>94.49968822815136</v>
      </c>
      <c r="J19" s="3">
        <f t="shared" si="2"/>
        <v>158.7789871690177</v>
      </c>
      <c r="K19" s="3">
        <f t="shared" si="4"/>
        <v>138.49703808180539</v>
      </c>
      <c r="L19" s="9">
        <f t="shared" si="3"/>
        <v>127.27487119947756</v>
      </c>
      <c r="M19">
        <v>100</v>
      </c>
    </row>
    <row r="20" spans="1:13" ht="12.75" hidden="1">
      <c r="A20" s="2">
        <v>1988</v>
      </c>
      <c r="B20" s="8">
        <v>48.23746</v>
      </c>
      <c r="C20" s="8">
        <v>58.469</v>
      </c>
      <c r="D20" s="8">
        <v>133.9291</v>
      </c>
      <c r="E20" s="8">
        <v>0.9899931</v>
      </c>
      <c r="F20" s="8">
        <v>18.47766</v>
      </c>
      <c r="G20" s="2"/>
      <c r="H20" s="3">
        <f t="shared" si="0"/>
        <v>97.21766294489902</v>
      </c>
      <c r="I20" s="3">
        <f t="shared" si="1"/>
        <v>95.94204325424174</v>
      </c>
      <c r="J20" s="3">
        <f t="shared" si="2"/>
        <v>149.82056760596467</v>
      </c>
      <c r="K20" s="3">
        <f t="shared" si="4"/>
        <v>139.6323131170663</v>
      </c>
      <c r="L20" s="9">
        <f t="shared" si="3"/>
        <v>134.08069080618242</v>
      </c>
      <c r="M20">
        <v>100</v>
      </c>
    </row>
    <row r="21" spans="1:13" ht="12.75" hidden="1">
      <c r="A21" s="2">
        <v>1989</v>
      </c>
      <c r="B21" s="8">
        <v>49.54297</v>
      </c>
      <c r="C21" s="8">
        <v>60.956</v>
      </c>
      <c r="D21" s="8">
        <v>152.5986</v>
      </c>
      <c r="E21" s="8">
        <v>0.9534127</v>
      </c>
      <c r="F21" s="8">
        <v>19.02219</v>
      </c>
      <c r="G21" s="2"/>
      <c r="H21" s="3">
        <f t="shared" si="0"/>
        <v>99.8487847152243</v>
      </c>
      <c r="I21" s="3">
        <f t="shared" si="1"/>
        <v>100.0229726625316</v>
      </c>
      <c r="J21" s="3">
        <f t="shared" si="2"/>
        <v>170.7053124965042</v>
      </c>
      <c r="K21" s="3">
        <f t="shared" si="4"/>
        <v>134.47287729196051</v>
      </c>
      <c r="L21" s="9">
        <f t="shared" si="3"/>
        <v>138.03200058050936</v>
      </c>
      <c r="M21">
        <v>100</v>
      </c>
    </row>
    <row r="22" spans="1:13" ht="12.75" hidden="1">
      <c r="A22" s="2">
        <v>1990</v>
      </c>
      <c r="B22" s="8">
        <v>49.43719</v>
      </c>
      <c r="C22" s="8">
        <v>60.18864</v>
      </c>
      <c r="D22" s="8">
        <v>154.5009</v>
      </c>
      <c r="E22" s="8">
        <v>0.9386054</v>
      </c>
      <c r="F22" s="8">
        <v>22.48252</v>
      </c>
      <c r="G22" s="2"/>
      <c r="H22" s="3">
        <f t="shared" si="0"/>
        <v>99.63559595308155</v>
      </c>
      <c r="I22" s="3">
        <f t="shared" si="1"/>
        <v>98.76380821108594</v>
      </c>
      <c r="J22" s="3">
        <f t="shared" si="2"/>
        <v>172.83333146890695</v>
      </c>
      <c r="K22" s="3">
        <f t="shared" si="4"/>
        <v>132.3844005641749</v>
      </c>
      <c r="L22" s="9">
        <f t="shared" si="3"/>
        <v>163.1414266018431</v>
      </c>
      <c r="M22">
        <v>100</v>
      </c>
    </row>
    <row r="23" spans="1:13" ht="12.75" hidden="1">
      <c r="A23" s="2">
        <v>1991</v>
      </c>
      <c r="B23" s="8">
        <v>49.44089</v>
      </c>
      <c r="C23" s="8">
        <v>60.13305</v>
      </c>
      <c r="D23" s="8">
        <v>157.7309</v>
      </c>
      <c r="E23" s="8">
        <v>0.927104</v>
      </c>
      <c r="F23" s="8">
        <v>22.57605</v>
      </c>
      <c r="G23" s="2"/>
      <c r="H23" s="3">
        <f t="shared" si="0"/>
        <v>99.64305292434197</v>
      </c>
      <c r="I23" s="3">
        <f t="shared" si="1"/>
        <v>98.67259033179087</v>
      </c>
      <c r="J23" s="3">
        <f t="shared" si="2"/>
        <v>176.44658977772306</v>
      </c>
      <c r="K23" s="3">
        <f t="shared" si="4"/>
        <v>130.76220028208746</v>
      </c>
      <c r="L23" s="9">
        <f t="shared" si="3"/>
        <v>163.8201146506059</v>
      </c>
      <c r="M23">
        <v>100</v>
      </c>
    </row>
    <row r="24" spans="1:13" ht="12.75" hidden="1">
      <c r="A24" s="2">
        <v>1992</v>
      </c>
      <c r="B24" s="8">
        <v>49.66707</v>
      </c>
      <c r="C24" s="8">
        <v>60.36739</v>
      </c>
      <c r="D24" s="8">
        <v>150.8386</v>
      </c>
      <c r="E24" s="8">
        <v>0.934307</v>
      </c>
      <c r="F24" s="8">
        <v>25.65804</v>
      </c>
      <c r="G24" s="2"/>
      <c r="H24" s="3">
        <f t="shared" si="0"/>
        <v>100.0988955620944</v>
      </c>
      <c r="I24" s="3">
        <f t="shared" si="1"/>
        <v>99.05711988448033</v>
      </c>
      <c r="J24" s="3">
        <f t="shared" si="2"/>
        <v>168.73647824773755</v>
      </c>
      <c r="K24" s="3">
        <f t="shared" si="4"/>
        <v>131.7781382228491</v>
      </c>
      <c r="L24" s="9">
        <f t="shared" si="3"/>
        <v>186.18416660619692</v>
      </c>
      <c r="M24">
        <v>100</v>
      </c>
    </row>
    <row r="25" spans="1:13" ht="12.75" hidden="1">
      <c r="A25" s="2">
        <v>1993</v>
      </c>
      <c r="B25" s="8">
        <v>50.02039</v>
      </c>
      <c r="C25" s="8">
        <v>60.64739</v>
      </c>
      <c r="D25" s="8">
        <v>173.0448</v>
      </c>
      <c r="E25" s="8">
        <v>0.9371599</v>
      </c>
      <c r="F25" s="8">
        <v>24.81877</v>
      </c>
      <c r="G25" s="2"/>
      <c r="H25" s="3">
        <f t="shared" si="0"/>
        <v>100.81097585553628</v>
      </c>
      <c r="I25" s="3">
        <f t="shared" si="1"/>
        <v>99.51657313511207</v>
      </c>
      <c r="J25" s="3">
        <f t="shared" si="2"/>
        <v>193.57757318805724</v>
      </c>
      <c r="K25" s="3">
        <f t="shared" si="4"/>
        <v>132.18052186177715</v>
      </c>
      <c r="L25" s="9">
        <f t="shared" si="3"/>
        <v>180.09411508598797</v>
      </c>
      <c r="M25">
        <v>100</v>
      </c>
    </row>
    <row r="26" spans="1:13" ht="12.75" hidden="1">
      <c r="A26" s="2">
        <v>1994</v>
      </c>
      <c r="B26" s="8">
        <v>51.59007</v>
      </c>
      <c r="C26" s="8">
        <v>63.17739</v>
      </c>
      <c r="D26" s="8">
        <v>177.8304</v>
      </c>
      <c r="E26" s="8">
        <v>0.911338</v>
      </c>
      <c r="F26" s="8">
        <v>27.93944</v>
      </c>
      <c r="G26" s="2"/>
      <c r="H26" s="3">
        <f t="shared" si="0"/>
        <v>103.97450521987987</v>
      </c>
      <c r="I26" s="3">
        <f t="shared" si="1"/>
        <v>103.66806143546323</v>
      </c>
      <c r="J26" s="3">
        <f t="shared" si="2"/>
        <v>198.93101249538554</v>
      </c>
      <c r="K26" s="3">
        <f t="shared" si="4"/>
        <v>128.53850493653033</v>
      </c>
      <c r="L26" s="9">
        <f t="shared" si="3"/>
        <v>202.73884333502647</v>
      </c>
      <c r="M26">
        <v>100</v>
      </c>
    </row>
    <row r="27" spans="1:13" ht="12.75" hidden="1">
      <c r="A27" s="2">
        <v>1995</v>
      </c>
      <c r="B27" s="8">
        <v>54.00983</v>
      </c>
      <c r="C27" s="8">
        <v>67.01826</v>
      </c>
      <c r="D27" s="8">
        <v>183.3978</v>
      </c>
      <c r="E27" s="8">
        <v>0.9429631</v>
      </c>
      <c r="F27" s="8">
        <v>30.45022</v>
      </c>
      <c r="G27" s="2"/>
      <c r="H27" s="3">
        <f t="shared" si="0"/>
        <v>108.85128380829539</v>
      </c>
      <c r="I27" s="3">
        <f t="shared" si="1"/>
        <v>109.97056217387022</v>
      </c>
      <c r="J27" s="3">
        <f t="shared" si="2"/>
        <v>205.15901692526256</v>
      </c>
      <c r="K27" s="3">
        <f t="shared" si="4"/>
        <v>132.99902679830748</v>
      </c>
      <c r="L27" s="9">
        <f t="shared" si="3"/>
        <v>220.95798563239245</v>
      </c>
      <c r="M27">
        <v>100</v>
      </c>
    </row>
    <row r="28" spans="1:13" ht="12.75" hidden="1">
      <c r="A28" s="2">
        <v>1996</v>
      </c>
      <c r="B28" s="8">
        <v>54.56258</v>
      </c>
      <c r="C28" s="8">
        <v>67.9613</v>
      </c>
      <c r="D28" s="8">
        <v>198.3939</v>
      </c>
      <c r="E28" s="8">
        <v>0.9702914</v>
      </c>
      <c r="F28" s="8">
        <v>31.75944</v>
      </c>
      <c r="G28" s="2"/>
      <c r="H28" s="3">
        <f t="shared" si="0"/>
        <v>109.96529485267442</v>
      </c>
      <c r="I28" s="3">
        <f t="shared" si="1"/>
        <v>111.51800072199795</v>
      </c>
      <c r="J28" s="3">
        <f t="shared" si="2"/>
        <v>221.93449151499559</v>
      </c>
      <c r="K28" s="3">
        <f t="shared" si="4"/>
        <v>136.85351198871652</v>
      </c>
      <c r="L28" s="9">
        <f t="shared" si="3"/>
        <v>230.45816704157897</v>
      </c>
      <c r="M28">
        <v>100</v>
      </c>
    </row>
    <row r="29" spans="1:13" ht="12.75" hidden="1">
      <c r="A29" s="2">
        <v>1997</v>
      </c>
      <c r="B29" s="8">
        <v>57.04945</v>
      </c>
      <c r="C29" s="8">
        <v>72.10696</v>
      </c>
      <c r="D29" s="8">
        <v>225.3365</v>
      </c>
      <c r="E29" s="8">
        <v>0.9955166</v>
      </c>
      <c r="F29" s="8">
        <v>34.36091</v>
      </c>
      <c r="G29" s="2"/>
      <c r="H29" s="3">
        <f t="shared" si="0"/>
        <v>114.97732677657302</v>
      </c>
      <c r="I29" s="3">
        <f t="shared" si="1"/>
        <v>118.3206327327623</v>
      </c>
      <c r="J29" s="3">
        <f t="shared" si="2"/>
        <v>252.073987896144</v>
      </c>
      <c r="K29" s="3">
        <f t="shared" si="4"/>
        <v>140.41136812411847</v>
      </c>
      <c r="L29" s="9">
        <f t="shared" si="3"/>
        <v>249.33538930411433</v>
      </c>
      <c r="M29">
        <v>100</v>
      </c>
    </row>
    <row r="30" spans="1:13" ht="12.75" hidden="1">
      <c r="A30" s="2">
        <v>1998</v>
      </c>
      <c r="B30" s="8">
        <v>58.34575</v>
      </c>
      <c r="C30" s="8">
        <v>74.78087</v>
      </c>
      <c r="D30" s="8">
        <v>272.1913</v>
      </c>
      <c r="E30" s="8">
        <v>1.010063</v>
      </c>
      <c r="F30" s="8">
        <v>38.21374</v>
      </c>
      <c r="G30" s="2"/>
      <c r="H30" s="3">
        <f t="shared" si="0"/>
        <v>117.58988673465274</v>
      </c>
      <c r="I30" s="3">
        <f t="shared" si="1"/>
        <v>122.70826359489348</v>
      </c>
      <c r="J30" s="3">
        <f t="shared" si="2"/>
        <v>304.4883827592765</v>
      </c>
      <c r="K30" s="3">
        <f t="shared" si="4"/>
        <v>142.46304654442875</v>
      </c>
      <c r="L30" s="9">
        <f t="shared" si="3"/>
        <v>277.29293955445905</v>
      </c>
      <c r="M30">
        <v>100</v>
      </c>
    </row>
    <row r="31" spans="1:13" ht="12.75" hidden="1">
      <c r="A31" s="2">
        <v>1999</v>
      </c>
      <c r="B31" s="8">
        <v>58.62629</v>
      </c>
      <c r="C31" s="8">
        <v>75.48652</v>
      </c>
      <c r="D31" s="8">
        <v>306.5996</v>
      </c>
      <c r="E31" s="8">
        <v>1.037307</v>
      </c>
      <c r="F31" s="8">
        <v>47.51913</v>
      </c>
      <c r="G31" s="2"/>
      <c r="H31" s="3">
        <f t="shared" si="0"/>
        <v>118.15528638800434</v>
      </c>
      <c r="I31" s="3">
        <f t="shared" si="1"/>
        <v>123.86616783170882</v>
      </c>
      <c r="J31" s="3">
        <f t="shared" si="2"/>
        <v>342.97942791941205</v>
      </c>
      <c r="K31" s="3">
        <f t="shared" si="4"/>
        <v>146.30564174894218</v>
      </c>
      <c r="L31" s="9">
        <f t="shared" si="3"/>
        <v>344.8162687758508</v>
      </c>
      <c r="M31">
        <v>100</v>
      </c>
    </row>
    <row r="32" spans="1:13" ht="12.75" hidden="1">
      <c r="A32" s="2">
        <v>2000</v>
      </c>
      <c r="B32" s="8">
        <v>62.82223</v>
      </c>
      <c r="C32" s="8">
        <v>83.92</v>
      </c>
      <c r="D32" s="8">
        <v>347.0517</v>
      </c>
      <c r="E32" s="8">
        <v>1.082356</v>
      </c>
      <c r="F32" s="8">
        <v>53.10883</v>
      </c>
      <c r="G32" s="2"/>
      <c r="H32" s="3">
        <f t="shared" si="0"/>
        <v>126.61177395300092</v>
      </c>
      <c r="I32" s="3">
        <f t="shared" si="1"/>
        <v>137.70470283220112</v>
      </c>
      <c r="J32" s="3">
        <f t="shared" si="2"/>
        <v>388.2314051435794</v>
      </c>
      <c r="K32" s="3">
        <f t="shared" si="4"/>
        <v>152.65952045133994</v>
      </c>
      <c r="L32" s="9">
        <f t="shared" si="3"/>
        <v>385.377185980698</v>
      </c>
      <c r="M32">
        <v>100</v>
      </c>
    </row>
    <row r="33" spans="1:13" ht="12.75" hidden="1">
      <c r="A33" s="2">
        <v>2001</v>
      </c>
      <c r="B33" s="8">
        <v>62.07235</v>
      </c>
      <c r="C33" s="8">
        <v>82.52695</v>
      </c>
      <c r="D33" s="8">
        <v>354.5674</v>
      </c>
      <c r="E33" s="8">
        <v>1.130156</v>
      </c>
      <c r="F33" s="8">
        <v>68.4363</v>
      </c>
      <c r="G33" s="2"/>
      <c r="H33" s="3">
        <f t="shared" si="0"/>
        <v>125.100467572252</v>
      </c>
      <c r="I33" s="3">
        <f t="shared" si="1"/>
        <v>135.41884086508483</v>
      </c>
      <c r="J33" s="3">
        <f t="shared" si="2"/>
        <v>396.6388867137248</v>
      </c>
      <c r="K33" s="3">
        <f t="shared" si="4"/>
        <v>159.40141043723554</v>
      </c>
      <c r="L33" s="9">
        <f t="shared" si="3"/>
        <v>496.5989405703505</v>
      </c>
      <c r="M33">
        <v>100</v>
      </c>
    </row>
    <row r="34" spans="1:13" ht="12.75" hidden="1">
      <c r="A34" s="2">
        <v>2002</v>
      </c>
      <c r="B34" s="8">
        <v>60.47058</v>
      </c>
      <c r="C34" s="8">
        <v>78.70695</v>
      </c>
      <c r="D34" s="8">
        <v>381.3074</v>
      </c>
      <c r="E34" s="8">
        <v>1.111443</v>
      </c>
      <c r="F34" s="8">
        <v>70.84583</v>
      </c>
      <c r="G34" s="2"/>
      <c r="H34" s="3">
        <f t="shared" si="0"/>
        <v>121.87226409770646</v>
      </c>
      <c r="I34" s="3">
        <f t="shared" si="1"/>
        <v>129.15058580289457</v>
      </c>
      <c r="J34" s="3">
        <f t="shared" si="2"/>
        <v>426.5517434251004</v>
      </c>
      <c r="K34" s="3">
        <f t="shared" si="4"/>
        <v>156.76205923836392</v>
      </c>
      <c r="L34" s="9">
        <f t="shared" si="3"/>
        <v>514.0833756621436</v>
      </c>
      <c r="M34">
        <v>100</v>
      </c>
    </row>
    <row r="35" spans="1:13" ht="12.75" hidden="1">
      <c r="A35" s="2">
        <v>2003</v>
      </c>
      <c r="B35" s="8">
        <v>59.70648</v>
      </c>
      <c r="C35" s="8">
        <v>76.90348</v>
      </c>
      <c r="D35" s="8">
        <v>406.833</v>
      </c>
      <c r="E35" s="8">
        <v>1.118241</v>
      </c>
      <c r="F35" s="8">
        <v>76.31948</v>
      </c>
      <c r="G35" s="2"/>
      <c r="H35" s="3">
        <f t="shared" si="0"/>
        <v>120.33229876254585</v>
      </c>
      <c r="I35" s="3">
        <f t="shared" si="1"/>
        <v>126.19126382462014</v>
      </c>
      <c r="J35" s="3">
        <f t="shared" si="2"/>
        <v>455.10610450482704</v>
      </c>
      <c r="K35" s="3">
        <f t="shared" si="4"/>
        <v>157.72087447108603</v>
      </c>
      <c r="L35" s="9">
        <f t="shared" si="3"/>
        <v>553.8021914229736</v>
      </c>
      <c r="M35">
        <v>100</v>
      </c>
    </row>
    <row r="36" spans="1:13" ht="12.75" hidden="1">
      <c r="A36" s="2">
        <v>2004</v>
      </c>
      <c r="B36" s="8">
        <v>61.67824</v>
      </c>
      <c r="C36" s="8">
        <v>80.5</v>
      </c>
      <c r="D36" s="8">
        <v>430.9791</v>
      </c>
      <c r="E36" s="8">
        <v>1.116514</v>
      </c>
      <c r="F36" s="8">
        <v>80.68622</v>
      </c>
      <c r="G36" s="2"/>
      <c r="H36" s="3">
        <f t="shared" si="0"/>
        <v>124.30617920915796</v>
      </c>
      <c r="I36" s="3">
        <f t="shared" si="1"/>
        <v>132.0928095566276</v>
      </c>
      <c r="J36" s="3">
        <f t="shared" si="2"/>
        <v>482.1172798765004</v>
      </c>
      <c r="K36" s="3">
        <f t="shared" si="4"/>
        <v>157.47729196050778</v>
      </c>
      <c r="L36" s="9">
        <f t="shared" si="3"/>
        <v>585.4888614759451</v>
      </c>
      <c r="M36">
        <v>100</v>
      </c>
    </row>
    <row r="37" spans="1:13" ht="12.75" hidden="1">
      <c r="A37" s="2">
        <v>2005</v>
      </c>
      <c r="B37" s="8">
        <v>63.09716</v>
      </c>
      <c r="C37" s="8">
        <v>83.1713</v>
      </c>
      <c r="D37" s="8">
        <v>433.6487</v>
      </c>
      <c r="E37" s="8">
        <v>1.135274</v>
      </c>
      <c r="F37" s="8">
        <v>83.69109</v>
      </c>
      <c r="G37" s="2"/>
      <c r="H37" s="3">
        <f t="shared" si="0"/>
        <v>127.16586722560362</v>
      </c>
      <c r="I37" s="3">
        <f t="shared" si="1"/>
        <v>136.47615765810116</v>
      </c>
      <c r="J37" s="3">
        <f t="shared" si="2"/>
        <v>485.10364346201607</v>
      </c>
      <c r="K37" s="3">
        <f t="shared" si="4"/>
        <v>160.12327221438645</v>
      </c>
      <c r="L37" s="9">
        <f t="shared" si="3"/>
        <v>607.2933023728322</v>
      </c>
      <c r="M37">
        <v>100</v>
      </c>
    </row>
    <row r="38" spans="1:13" ht="12.75" hidden="1">
      <c r="A38" s="2">
        <v>2006</v>
      </c>
      <c r="B38" s="8">
        <v>65.33494</v>
      </c>
      <c r="C38" s="8">
        <v>87.74696</v>
      </c>
      <c r="D38" s="8">
        <v>515.5778</v>
      </c>
      <c r="E38" s="8">
        <v>1.174471</v>
      </c>
      <c r="F38" s="8">
        <v>78.31779</v>
      </c>
      <c r="G38" s="2"/>
      <c r="H38" s="3">
        <f t="shared" si="0"/>
        <v>131.67588375186426</v>
      </c>
      <c r="I38" s="3">
        <f t="shared" si="1"/>
        <v>143.98437858947852</v>
      </c>
      <c r="J38" s="3">
        <f t="shared" si="2"/>
        <v>576.7541082635105</v>
      </c>
      <c r="K38" s="3">
        <f t="shared" si="4"/>
        <v>165.65176304654446</v>
      </c>
      <c r="L38" s="9">
        <f t="shared" si="3"/>
        <v>568.3026630868587</v>
      </c>
      <c r="M38">
        <v>100</v>
      </c>
    </row>
    <row r="39" spans="1:13" ht="12.75" hidden="1">
      <c r="A39" s="2">
        <v>2007</v>
      </c>
      <c r="B39" s="8">
        <v>66.13964</v>
      </c>
      <c r="C39" s="8">
        <v>89.54913</v>
      </c>
      <c r="D39" s="8">
        <v>565.2604</v>
      </c>
      <c r="E39" s="8">
        <v>1.186274</v>
      </c>
      <c r="F39" s="8">
        <v>94.92426</v>
      </c>
      <c r="G39" s="2"/>
      <c r="H39" s="3">
        <f t="shared" si="0"/>
        <v>133.2976742311258</v>
      </c>
      <c r="I39" s="3">
        <f t="shared" si="1"/>
        <v>146.94156739194645</v>
      </c>
      <c r="J39" s="3">
        <f t="shared" si="2"/>
        <v>632.3318380633831</v>
      </c>
      <c r="K39" s="3">
        <f t="shared" si="4"/>
        <v>167.31650211565588</v>
      </c>
      <c r="L39" s="9">
        <f t="shared" si="3"/>
        <v>688.8053116609825</v>
      </c>
      <c r="M39">
        <v>100</v>
      </c>
    </row>
    <row r="40" spans="1:13" ht="12.75" hidden="1">
      <c r="A40" s="2">
        <v>2008</v>
      </c>
      <c r="B40" s="8">
        <v>67.60838</v>
      </c>
      <c r="C40" s="8">
        <v>92.57261</v>
      </c>
      <c r="D40" s="8"/>
      <c r="E40" s="8">
        <v>1.328489</v>
      </c>
      <c r="F40" s="13">
        <v>107.3411</v>
      </c>
      <c r="H40" s="3">
        <f t="shared" si="0"/>
        <v>136.25776935789432</v>
      </c>
      <c r="I40" s="3">
        <f t="shared" si="1"/>
        <v>151.90280922844673</v>
      </c>
      <c r="J40" s="3"/>
      <c r="K40" s="3">
        <f t="shared" si="4"/>
        <v>187.3750352609309</v>
      </c>
      <c r="L40" s="9">
        <f t="shared" si="3"/>
        <v>778.906465423409</v>
      </c>
      <c r="M40">
        <v>100</v>
      </c>
    </row>
    <row r="41" spans="6:22" ht="12.75">
      <c r="F41" s="10" t="s">
        <v>12</v>
      </c>
      <c r="M41" s="18"/>
      <c r="N41" s="18"/>
      <c r="O41" s="18"/>
      <c r="P41" s="18"/>
      <c r="Q41" s="18"/>
      <c r="R41" s="18"/>
      <c r="S41" s="18"/>
      <c r="T41" s="18"/>
      <c r="U41" s="18"/>
      <c r="V41" s="18"/>
    </row>
    <row r="42" spans="1:22" ht="12.75">
      <c r="A42" s="23"/>
      <c r="B42" s="24"/>
      <c r="C42" s="24"/>
      <c r="D42" s="24"/>
      <c r="E42" s="24"/>
      <c r="F42" s="24"/>
      <c r="G42" s="14"/>
      <c r="H42" s="2"/>
      <c r="I42" s="2"/>
      <c r="J42" s="2"/>
      <c r="K42" s="2"/>
      <c r="L42" s="2"/>
      <c r="M42" s="18"/>
      <c r="N42" s="18"/>
      <c r="O42" s="18"/>
      <c r="P42" s="18"/>
      <c r="Q42" s="18"/>
      <c r="R42" s="18"/>
      <c r="S42" s="18"/>
      <c r="T42" s="18"/>
      <c r="U42" s="18"/>
      <c r="V42" s="18"/>
    </row>
    <row r="43" spans="2:22" ht="12.75">
      <c r="B43" s="8"/>
      <c r="C43" s="8"/>
      <c r="D43" s="8"/>
      <c r="E43" s="8"/>
      <c r="F43" s="8"/>
      <c r="G43" s="2"/>
      <c r="H43" s="2"/>
      <c r="I43" s="2"/>
      <c r="J43" s="2"/>
      <c r="K43" s="2"/>
      <c r="L43" s="2"/>
      <c r="M43" s="18"/>
      <c r="N43" s="18"/>
      <c r="O43" s="18"/>
      <c r="P43" s="18"/>
      <c r="Q43" s="18"/>
      <c r="R43" s="18"/>
      <c r="S43" s="18"/>
      <c r="T43" s="18"/>
      <c r="U43" s="18"/>
      <c r="V43" s="18"/>
    </row>
    <row r="44" spans="2:22" ht="12.75">
      <c r="B44" s="8"/>
      <c r="C44" s="8"/>
      <c r="D44" s="8"/>
      <c r="E44" s="8"/>
      <c r="F44" s="8"/>
      <c r="G44" s="2"/>
      <c r="H44" s="3"/>
      <c r="I44" s="3"/>
      <c r="J44" s="3"/>
      <c r="K44" s="3"/>
      <c r="L44" s="3"/>
      <c r="M44" s="18"/>
      <c r="N44" s="18"/>
      <c r="O44" s="18"/>
      <c r="P44" s="18"/>
      <c r="Q44" s="18"/>
      <c r="R44" s="18"/>
      <c r="S44" s="18"/>
      <c r="T44" s="18"/>
      <c r="U44" s="18"/>
      <c r="V44" s="18"/>
    </row>
    <row r="45" spans="1:22" ht="12.75">
      <c r="A45" s="15" t="s">
        <v>20</v>
      </c>
      <c r="B45" s="8"/>
      <c r="C45" s="8"/>
      <c r="D45" s="8"/>
      <c r="E45" s="8"/>
      <c r="F45" s="8"/>
      <c r="G45" s="2"/>
      <c r="H45" s="3"/>
      <c r="I45" s="3"/>
      <c r="J45" s="3"/>
      <c r="K45" s="3"/>
      <c r="L45" s="3"/>
      <c r="M45" s="18"/>
      <c r="N45" s="19"/>
      <c r="O45" s="18"/>
      <c r="P45" s="18"/>
      <c r="Q45" s="18"/>
      <c r="R45" s="18"/>
      <c r="S45" s="18"/>
      <c r="T45" s="18"/>
      <c r="U45" s="18"/>
      <c r="V45" s="18"/>
    </row>
    <row r="46" spans="1:22" ht="12.75">
      <c r="A46" s="2"/>
      <c r="B46" s="8"/>
      <c r="C46" s="8"/>
      <c r="D46" s="8"/>
      <c r="E46" s="8"/>
      <c r="F46" s="8"/>
      <c r="G46" s="15" t="s">
        <v>9</v>
      </c>
      <c r="H46" s="2"/>
      <c r="K46" s="3"/>
      <c r="L46" s="3"/>
      <c r="M46" s="20"/>
      <c r="N46" s="18"/>
      <c r="O46" s="19"/>
      <c r="P46" s="18"/>
      <c r="Q46" s="18"/>
      <c r="R46" s="18"/>
      <c r="S46" s="18"/>
      <c r="T46" s="18"/>
      <c r="U46" s="18"/>
      <c r="V46" s="18"/>
    </row>
    <row r="47" spans="1:22" ht="26.25" thickBot="1">
      <c r="A47" s="5" t="s">
        <v>2</v>
      </c>
      <c r="B47" s="12" t="s">
        <v>17</v>
      </c>
      <c r="C47" s="12" t="s">
        <v>18</v>
      </c>
      <c r="D47" s="12" t="s">
        <v>19</v>
      </c>
      <c r="E47" s="16" t="s">
        <v>21</v>
      </c>
      <c r="F47" s="16" t="s">
        <v>22</v>
      </c>
      <c r="G47" s="6" t="s">
        <v>17</v>
      </c>
      <c r="H47" s="6" t="s">
        <v>18</v>
      </c>
      <c r="I47" s="6" t="s">
        <v>19</v>
      </c>
      <c r="J47" s="17" t="s">
        <v>21</v>
      </c>
      <c r="K47" s="16" t="s">
        <v>22</v>
      </c>
      <c r="M47" s="25" t="s">
        <v>23</v>
      </c>
      <c r="N47" s="25"/>
      <c r="O47" s="25"/>
      <c r="P47" s="25"/>
      <c r="Q47" s="25"/>
      <c r="R47" s="25"/>
      <c r="S47" s="25"/>
      <c r="T47" s="25"/>
      <c r="U47" s="25"/>
      <c r="V47" s="21"/>
    </row>
    <row r="48" spans="1:22" ht="25.5" customHeight="1">
      <c r="A48" s="2">
        <v>1980</v>
      </c>
      <c r="B48" s="8">
        <v>46.53158</v>
      </c>
      <c r="C48" s="8">
        <v>5.197955</v>
      </c>
      <c r="D48" s="8">
        <v>30.375</v>
      </c>
      <c r="E48" s="8"/>
      <c r="F48" s="8">
        <v>36.66056</v>
      </c>
      <c r="G48" s="3">
        <f>B48/46.53*100</f>
        <v>100.00339565871481</v>
      </c>
      <c r="H48" s="3">
        <f aca="true" t="shared" si="5" ref="H48:H75">C48/5.198*100</f>
        <v>99.9991342824163</v>
      </c>
      <c r="I48" s="3">
        <f aca="true" t="shared" si="6" ref="I48:I75">D48/30.375*100</f>
        <v>100</v>
      </c>
      <c r="J48" s="3"/>
      <c r="K48" s="3">
        <f>F48/36.661*100</f>
        <v>99.99879981451679</v>
      </c>
      <c r="L48">
        <v>100</v>
      </c>
      <c r="M48" s="26" t="s">
        <v>24</v>
      </c>
      <c r="N48" s="27"/>
      <c r="O48" s="27"/>
      <c r="P48" s="27"/>
      <c r="Q48" s="27"/>
      <c r="R48" s="27"/>
      <c r="S48" s="27"/>
      <c r="T48" s="27"/>
      <c r="U48" s="27"/>
      <c r="V48" s="21"/>
    </row>
    <row r="49" spans="1:22" ht="12.75">
      <c r="A49" s="2">
        <v>1981</v>
      </c>
      <c r="B49" s="8">
        <v>44.08</v>
      </c>
      <c r="C49" s="8">
        <v>5.197182</v>
      </c>
      <c r="D49" s="8">
        <v>31.08333</v>
      </c>
      <c r="E49" s="8"/>
      <c r="F49" s="8">
        <v>37.27889</v>
      </c>
      <c r="G49" s="3">
        <f aca="true" t="shared" si="7" ref="G49:G76">B49/46.53*100</f>
        <v>94.73457984096282</v>
      </c>
      <c r="H49" s="3">
        <f t="shared" si="5"/>
        <v>99.98426317814543</v>
      </c>
      <c r="I49" s="3">
        <f t="shared" si="6"/>
        <v>102.33195061728395</v>
      </c>
      <c r="J49" s="3"/>
      <c r="K49" s="3">
        <f aca="true" t="shared" si="8" ref="K49:K76">F49/36.661*100</f>
        <v>101.6854150186847</v>
      </c>
      <c r="L49">
        <v>100</v>
      </c>
      <c r="M49" s="19"/>
      <c r="N49" s="18"/>
      <c r="O49" s="18"/>
      <c r="P49" s="18"/>
      <c r="Q49" s="18"/>
      <c r="R49" s="18"/>
      <c r="S49" s="18"/>
      <c r="T49" s="18"/>
      <c r="U49" s="18"/>
      <c r="V49" s="18"/>
    </row>
    <row r="50" spans="1:22" ht="12.75">
      <c r="A50" s="2">
        <v>1982</v>
      </c>
      <c r="B50" s="8">
        <v>43.875</v>
      </c>
      <c r="C50" s="8">
        <v>5.183591</v>
      </c>
      <c r="D50" s="8">
        <v>31.26667</v>
      </c>
      <c r="E50" s="8"/>
      <c r="F50" s="8">
        <v>37.75778</v>
      </c>
      <c r="G50" s="3">
        <f t="shared" si="7"/>
        <v>94.29400386847195</v>
      </c>
      <c r="H50" s="3">
        <f t="shared" si="5"/>
        <v>99.72279722970372</v>
      </c>
      <c r="I50" s="3">
        <f t="shared" si="6"/>
        <v>102.93553909465021</v>
      </c>
      <c r="J50" s="3"/>
      <c r="K50" s="3">
        <f t="shared" si="8"/>
        <v>102.99168053244591</v>
      </c>
      <c r="L50">
        <v>100</v>
      </c>
      <c r="M50" s="19"/>
      <c r="N50" s="18"/>
      <c r="O50" s="18"/>
      <c r="P50" s="18"/>
      <c r="Q50" s="18"/>
      <c r="R50" s="18"/>
      <c r="S50" s="18"/>
      <c r="T50" s="18"/>
      <c r="U50" s="18"/>
      <c r="V50" s="18"/>
    </row>
    <row r="51" spans="1:22" ht="12.75">
      <c r="A51" s="2">
        <v>1983</v>
      </c>
      <c r="B51" s="8">
        <v>43.515</v>
      </c>
      <c r="C51" s="8">
        <v>5.147046</v>
      </c>
      <c r="D51" s="8">
        <v>31.45</v>
      </c>
      <c r="E51" s="8"/>
      <c r="F51" s="8">
        <v>38.235</v>
      </c>
      <c r="G51" s="3">
        <f t="shared" si="7"/>
        <v>93.52030947775629</v>
      </c>
      <c r="H51" s="3">
        <f t="shared" si="5"/>
        <v>99.01973836090802</v>
      </c>
      <c r="I51" s="3">
        <f t="shared" si="6"/>
        <v>103.53909465020577</v>
      </c>
      <c r="J51" s="3"/>
      <c r="K51" s="3">
        <f t="shared" si="8"/>
        <v>104.2933907967595</v>
      </c>
      <c r="L51">
        <v>100</v>
      </c>
      <c r="M51" s="19"/>
      <c r="N51" s="18"/>
      <c r="O51" s="18"/>
      <c r="P51" s="18"/>
      <c r="Q51" s="18"/>
      <c r="R51" s="18"/>
      <c r="S51" s="18"/>
      <c r="T51" s="18"/>
      <c r="U51" s="18"/>
      <c r="V51" s="18"/>
    </row>
    <row r="52" spans="1:22" ht="12.75">
      <c r="A52" s="2">
        <v>1984</v>
      </c>
      <c r="B52" s="8">
        <v>42.77</v>
      </c>
      <c r="C52" s="8">
        <v>5.115409</v>
      </c>
      <c r="D52" s="8">
        <v>32.52778</v>
      </c>
      <c r="E52" s="8"/>
      <c r="F52" s="8">
        <v>38.55611</v>
      </c>
      <c r="G52" s="3">
        <f t="shared" si="7"/>
        <v>91.91919191919192</v>
      </c>
      <c r="H52" s="3">
        <f t="shared" si="5"/>
        <v>98.41110042323969</v>
      </c>
      <c r="I52" s="3">
        <f t="shared" si="6"/>
        <v>107.08734156378601</v>
      </c>
      <c r="J52" s="3"/>
      <c r="K52" s="3">
        <f t="shared" si="8"/>
        <v>105.16928070701834</v>
      </c>
      <c r="L52">
        <v>100</v>
      </c>
      <c r="M52" s="19"/>
      <c r="N52" s="18"/>
      <c r="O52" s="18"/>
      <c r="P52" s="18"/>
      <c r="Q52" s="18"/>
      <c r="R52" s="18"/>
      <c r="S52" s="18"/>
      <c r="T52" s="18"/>
      <c r="U52" s="18"/>
      <c r="V52" s="18"/>
    </row>
    <row r="53" spans="1:22" ht="12.75">
      <c r="A53" s="2">
        <v>1985</v>
      </c>
      <c r="B53" s="8">
        <v>41.75</v>
      </c>
      <c r="C53" s="8">
        <v>5.094682</v>
      </c>
      <c r="D53" s="8">
        <v>33.60556</v>
      </c>
      <c r="E53" s="8">
        <v>2.165</v>
      </c>
      <c r="F53" s="8">
        <v>38.87556</v>
      </c>
      <c r="G53" s="3">
        <f t="shared" si="7"/>
        <v>89.72705781216419</v>
      </c>
      <c r="H53" s="3">
        <f t="shared" si="5"/>
        <v>98.01235090419391</v>
      </c>
      <c r="I53" s="3">
        <f t="shared" si="6"/>
        <v>110.63558847736626</v>
      </c>
      <c r="J53" s="3">
        <f>E53/2.165*100</f>
        <v>100</v>
      </c>
      <c r="K53" s="3">
        <f t="shared" si="8"/>
        <v>106.04064264477238</v>
      </c>
      <c r="L53">
        <v>100</v>
      </c>
      <c r="M53" s="19"/>
      <c r="N53" s="18"/>
      <c r="O53" s="18"/>
      <c r="P53" s="18"/>
      <c r="Q53" s="18"/>
      <c r="R53" s="18"/>
      <c r="S53" s="18"/>
      <c r="T53" s="18"/>
      <c r="U53" s="18"/>
      <c r="V53" s="18"/>
    </row>
    <row r="54" spans="1:22" ht="12.75">
      <c r="A54" s="2">
        <v>1986</v>
      </c>
      <c r="B54" s="8">
        <v>40.88</v>
      </c>
      <c r="C54" s="8">
        <v>5.030409</v>
      </c>
      <c r="D54" s="8">
        <v>33.67778</v>
      </c>
      <c r="E54" s="8">
        <v>2.16</v>
      </c>
      <c r="F54" s="8">
        <v>38.88722</v>
      </c>
      <c r="G54" s="3">
        <f t="shared" si="7"/>
        <v>87.85729636793467</v>
      </c>
      <c r="H54" s="3">
        <f t="shared" si="5"/>
        <v>96.77585609849942</v>
      </c>
      <c r="I54" s="3">
        <f t="shared" si="6"/>
        <v>110.87334979423869</v>
      </c>
      <c r="J54" s="3">
        <f aca="true" t="shared" si="9" ref="J54:J76">E54/2.165*100</f>
        <v>99.76905311778292</v>
      </c>
      <c r="K54" s="3">
        <f t="shared" si="8"/>
        <v>106.07244756007745</v>
      </c>
      <c r="L54">
        <v>100</v>
      </c>
      <c r="M54" s="19"/>
      <c r="N54" s="18"/>
      <c r="O54" s="18"/>
      <c r="P54" s="18"/>
      <c r="Q54" s="18"/>
      <c r="R54" s="18"/>
      <c r="S54" s="18"/>
      <c r="T54" s="18"/>
      <c r="U54" s="18"/>
      <c r="V54" s="18"/>
    </row>
    <row r="55" spans="1:22" ht="12.75">
      <c r="A55" s="2">
        <v>1987</v>
      </c>
      <c r="B55" s="8">
        <v>40.235</v>
      </c>
      <c r="C55" s="8">
        <v>4.961091</v>
      </c>
      <c r="D55" s="8">
        <v>33.75</v>
      </c>
      <c r="E55" s="8">
        <v>2.16</v>
      </c>
      <c r="F55" s="8">
        <v>38.89889</v>
      </c>
      <c r="G55" s="3">
        <f t="shared" si="7"/>
        <v>86.47109391790244</v>
      </c>
      <c r="H55" s="3">
        <f t="shared" si="5"/>
        <v>95.44230473258945</v>
      </c>
      <c r="I55" s="3">
        <f t="shared" si="6"/>
        <v>111.11111111111111</v>
      </c>
      <c r="J55" s="3">
        <f t="shared" si="9"/>
        <v>99.76905311778292</v>
      </c>
      <c r="K55" s="3">
        <f t="shared" si="8"/>
        <v>106.10427975232537</v>
      </c>
      <c r="L55">
        <v>100</v>
      </c>
      <c r="M55" s="19"/>
      <c r="N55" s="18"/>
      <c r="O55" s="18"/>
      <c r="P55" s="18"/>
      <c r="Q55" s="18"/>
      <c r="R55" s="18"/>
      <c r="S55" s="18"/>
      <c r="T55" s="18"/>
      <c r="U55" s="18"/>
      <c r="V55" s="18"/>
    </row>
    <row r="56" spans="1:22" ht="12.75">
      <c r="A56" s="2">
        <v>1988</v>
      </c>
      <c r="B56" s="8">
        <v>40.135</v>
      </c>
      <c r="C56" s="8">
        <v>4.8665</v>
      </c>
      <c r="D56" s="8">
        <v>33.58333</v>
      </c>
      <c r="E56" s="8">
        <v>2.16</v>
      </c>
      <c r="F56" s="8">
        <v>38.56333</v>
      </c>
      <c r="G56" s="3">
        <f t="shared" si="7"/>
        <v>86.25617880937028</v>
      </c>
      <c r="H56" s="3">
        <f t="shared" si="5"/>
        <v>93.6225471335129</v>
      </c>
      <c r="I56" s="3">
        <f t="shared" si="6"/>
        <v>110.56240329218106</v>
      </c>
      <c r="J56" s="3">
        <f t="shared" si="9"/>
        <v>99.76905311778292</v>
      </c>
      <c r="K56" s="3">
        <f t="shared" si="8"/>
        <v>105.18897465972015</v>
      </c>
      <c r="L56">
        <v>100</v>
      </c>
      <c r="M56" s="19"/>
      <c r="N56" s="18"/>
      <c r="O56" s="18"/>
      <c r="P56" s="18"/>
      <c r="Q56" s="18"/>
      <c r="R56" s="18"/>
      <c r="S56" s="18"/>
      <c r="T56" s="18"/>
      <c r="U56" s="18"/>
      <c r="V56" s="18"/>
    </row>
    <row r="57" spans="1:22" ht="12.75">
      <c r="A57" s="2">
        <v>1989</v>
      </c>
      <c r="B57" s="8">
        <v>40.265</v>
      </c>
      <c r="C57" s="8">
        <v>4.773137</v>
      </c>
      <c r="D57" s="8">
        <v>33.41667</v>
      </c>
      <c r="E57" s="8">
        <v>2.16</v>
      </c>
      <c r="F57" s="8">
        <v>38.22667</v>
      </c>
      <c r="G57" s="3">
        <f t="shared" si="7"/>
        <v>86.53556845046207</v>
      </c>
      <c r="H57" s="3">
        <f t="shared" si="5"/>
        <v>91.82641400538668</v>
      </c>
      <c r="I57" s="3">
        <f t="shared" si="6"/>
        <v>110.01372839506173</v>
      </c>
      <c r="J57" s="3">
        <f t="shared" si="9"/>
        <v>99.76905311778292</v>
      </c>
      <c r="K57" s="3">
        <f t="shared" si="8"/>
        <v>104.27066910340687</v>
      </c>
      <c r="L57">
        <v>100</v>
      </c>
      <c r="M57" s="19"/>
      <c r="N57" s="18"/>
      <c r="O57" s="18"/>
      <c r="P57" s="18"/>
      <c r="Q57" s="18"/>
      <c r="R57" s="18"/>
      <c r="S57" s="18"/>
      <c r="T57" s="18"/>
      <c r="U57" s="18"/>
      <c r="V57" s="18"/>
    </row>
    <row r="58" spans="1:22" ht="12.75">
      <c r="A58" s="2">
        <v>1990</v>
      </c>
      <c r="B58" s="8">
        <v>40.47619</v>
      </c>
      <c r="C58" s="8">
        <v>4.648044</v>
      </c>
      <c r="D58" s="8">
        <v>33.675</v>
      </c>
      <c r="E58" s="8">
        <v>2.065</v>
      </c>
      <c r="F58" s="8">
        <v>37.945</v>
      </c>
      <c r="G58" s="3">
        <f t="shared" si="7"/>
        <v>86.98944766817107</v>
      </c>
      <c r="H58" s="3">
        <f t="shared" si="5"/>
        <v>89.41985378991919</v>
      </c>
      <c r="I58" s="3">
        <f t="shared" si="6"/>
        <v>110.86419753086419</v>
      </c>
      <c r="J58" s="3">
        <f t="shared" si="9"/>
        <v>95.3810623556582</v>
      </c>
      <c r="K58" s="3">
        <f t="shared" si="8"/>
        <v>103.50235945555222</v>
      </c>
      <c r="L58">
        <v>100</v>
      </c>
      <c r="M58" s="19"/>
      <c r="N58" s="18"/>
      <c r="O58" s="18"/>
      <c r="P58" s="18"/>
      <c r="Q58" s="18"/>
      <c r="R58" s="18"/>
      <c r="S58" s="18"/>
      <c r="T58" s="18"/>
      <c r="U58" s="18"/>
      <c r="V58" s="18"/>
    </row>
    <row r="59" spans="1:22" ht="12.75">
      <c r="A59" s="2">
        <v>1991</v>
      </c>
      <c r="B59" s="8">
        <v>40.6381</v>
      </c>
      <c r="C59" s="8">
        <v>4.510695</v>
      </c>
      <c r="D59" s="8">
        <v>33.93333</v>
      </c>
      <c r="E59" s="8">
        <v>2.057273</v>
      </c>
      <c r="F59" s="8">
        <v>37.66167</v>
      </c>
      <c r="G59" s="3">
        <f t="shared" si="7"/>
        <v>87.33741672039544</v>
      </c>
      <c r="H59" s="3">
        <f t="shared" si="5"/>
        <v>86.77751058099268</v>
      </c>
      <c r="I59" s="3">
        <f t="shared" si="6"/>
        <v>111.71466666666664</v>
      </c>
      <c r="J59" s="3">
        <f t="shared" si="9"/>
        <v>95.0241570438799</v>
      </c>
      <c r="K59" s="3">
        <f t="shared" si="8"/>
        <v>102.7295218351927</v>
      </c>
      <c r="L59">
        <v>100</v>
      </c>
      <c r="M59" s="19"/>
      <c r="N59" s="18"/>
      <c r="O59" s="18"/>
      <c r="P59" s="18"/>
      <c r="Q59" s="18"/>
      <c r="R59" s="18"/>
      <c r="S59" s="18"/>
      <c r="T59" s="18"/>
      <c r="U59" s="18"/>
      <c r="V59" s="18"/>
    </row>
    <row r="60" spans="1:22" ht="12.75">
      <c r="A60" s="2">
        <v>1992</v>
      </c>
      <c r="B60" s="8">
        <v>40.4381</v>
      </c>
      <c r="C60" s="8">
        <v>4.410783</v>
      </c>
      <c r="D60" s="8">
        <v>33.89167</v>
      </c>
      <c r="E60" s="8">
        <v>2.057273</v>
      </c>
      <c r="F60" s="8">
        <v>37.83556</v>
      </c>
      <c r="G60" s="3">
        <f t="shared" si="7"/>
        <v>86.90758650333117</v>
      </c>
      <c r="H60" s="3">
        <f t="shared" si="5"/>
        <v>84.85538668718739</v>
      </c>
      <c r="I60" s="3">
        <f t="shared" si="6"/>
        <v>111.57751440329218</v>
      </c>
      <c r="J60" s="3">
        <f t="shared" si="9"/>
        <v>95.0241570438799</v>
      </c>
      <c r="K60" s="3">
        <f t="shared" si="8"/>
        <v>103.20384059354627</v>
      </c>
      <c r="L60">
        <v>100</v>
      </c>
      <c r="M60" s="19"/>
      <c r="N60" s="18"/>
      <c r="O60" s="18"/>
      <c r="P60" s="18"/>
      <c r="Q60" s="18"/>
      <c r="R60" s="18"/>
      <c r="S60" s="18"/>
      <c r="T60" s="18"/>
      <c r="U60" s="18"/>
      <c r="V60" s="18"/>
    </row>
    <row r="61" spans="1:22" ht="12.75">
      <c r="A61" s="2">
        <v>1993</v>
      </c>
      <c r="B61" s="8">
        <v>40.20952</v>
      </c>
      <c r="C61" s="8">
        <v>4.212174</v>
      </c>
      <c r="D61" s="8">
        <v>33.85</v>
      </c>
      <c r="E61" s="8">
        <v>2.007826</v>
      </c>
      <c r="F61" s="8">
        <v>38.5405</v>
      </c>
      <c r="G61" s="3">
        <f t="shared" si="7"/>
        <v>86.41633354824843</v>
      </c>
      <c r="H61" s="3">
        <f t="shared" si="5"/>
        <v>81.03451327433629</v>
      </c>
      <c r="I61" s="3">
        <f t="shared" si="6"/>
        <v>111.44032921810701</v>
      </c>
      <c r="J61" s="3">
        <f t="shared" si="9"/>
        <v>92.74023094688222</v>
      </c>
      <c r="K61" s="3">
        <f t="shared" si="8"/>
        <v>105.12670139930718</v>
      </c>
      <c r="L61">
        <v>100</v>
      </c>
      <c r="M61" s="19"/>
      <c r="N61" s="18"/>
      <c r="O61" s="18"/>
      <c r="P61" s="18"/>
      <c r="Q61" s="18"/>
      <c r="R61" s="18"/>
      <c r="S61" s="18"/>
      <c r="T61" s="18"/>
      <c r="U61" s="18"/>
      <c r="V61" s="18"/>
    </row>
    <row r="62" spans="1:22" ht="12.75">
      <c r="A62" s="2">
        <v>1994</v>
      </c>
      <c r="B62" s="8">
        <v>39.25238</v>
      </c>
      <c r="C62" s="8">
        <v>4.064522</v>
      </c>
      <c r="D62" s="8">
        <v>34.275</v>
      </c>
      <c r="E62" s="8">
        <v>1.967391</v>
      </c>
      <c r="F62" s="8">
        <v>39.40143</v>
      </c>
      <c r="G62" s="3">
        <f t="shared" si="7"/>
        <v>84.35929507844402</v>
      </c>
      <c r="H62" s="3">
        <f t="shared" si="5"/>
        <v>78.19395921508271</v>
      </c>
      <c r="I62" s="3">
        <f t="shared" si="6"/>
        <v>112.8395061728395</v>
      </c>
      <c r="J62" s="3">
        <f t="shared" si="9"/>
        <v>90.8725635103926</v>
      </c>
      <c r="K62" s="3">
        <f t="shared" si="8"/>
        <v>107.47505523580915</v>
      </c>
      <c r="L62">
        <v>100</v>
      </c>
      <c r="M62" s="19"/>
      <c r="N62" s="18"/>
      <c r="O62" s="18"/>
      <c r="P62" s="18"/>
      <c r="Q62" s="18"/>
      <c r="R62" s="18"/>
      <c r="S62" s="18"/>
      <c r="T62" s="18"/>
      <c r="U62" s="18"/>
      <c r="V62" s="18"/>
    </row>
    <row r="63" spans="1:22" ht="12.75">
      <c r="A63" s="2">
        <v>1995</v>
      </c>
      <c r="B63" s="8">
        <v>39.06522</v>
      </c>
      <c r="C63" s="8">
        <v>3.853348</v>
      </c>
      <c r="D63" s="8">
        <v>34.7</v>
      </c>
      <c r="E63" s="8">
        <v>1.91913</v>
      </c>
      <c r="F63" s="8">
        <v>38.74783</v>
      </c>
      <c r="G63" s="3">
        <f t="shared" si="7"/>
        <v>83.95705996131527</v>
      </c>
      <c r="H63" s="3">
        <f t="shared" si="5"/>
        <v>74.13135821469795</v>
      </c>
      <c r="I63" s="3">
        <f t="shared" si="6"/>
        <v>114.23868312757202</v>
      </c>
      <c r="J63" s="3">
        <f t="shared" si="9"/>
        <v>88.64341801385682</v>
      </c>
      <c r="K63" s="3">
        <f t="shared" si="8"/>
        <v>105.69223425438477</v>
      </c>
      <c r="L63">
        <v>100</v>
      </c>
      <c r="M63" s="19"/>
      <c r="N63" s="18"/>
      <c r="O63" s="18"/>
      <c r="P63" s="18"/>
      <c r="Q63" s="18"/>
      <c r="R63" s="18"/>
      <c r="S63" s="18"/>
      <c r="T63" s="18"/>
      <c r="U63" s="18"/>
      <c r="V63" s="18"/>
    </row>
    <row r="64" spans="1:22" ht="12.75">
      <c r="A64" s="2">
        <v>1996</v>
      </c>
      <c r="B64" s="8">
        <v>37.79131</v>
      </c>
      <c r="C64" s="8">
        <v>3.692739</v>
      </c>
      <c r="D64" s="8">
        <v>34.84306</v>
      </c>
      <c r="E64" s="8">
        <v>1.917391</v>
      </c>
      <c r="F64" s="8">
        <v>38.8713</v>
      </c>
      <c r="G64" s="3">
        <f t="shared" si="7"/>
        <v>81.21923490221363</v>
      </c>
      <c r="H64" s="3">
        <f t="shared" si="5"/>
        <v>71.04153520584839</v>
      </c>
      <c r="I64" s="3">
        <f t="shared" si="6"/>
        <v>114.70966255144033</v>
      </c>
      <c r="J64" s="3">
        <f t="shared" si="9"/>
        <v>88.56309468822171</v>
      </c>
      <c r="K64" s="3">
        <f t="shared" si="8"/>
        <v>106.02902266713944</v>
      </c>
      <c r="L64">
        <v>100</v>
      </c>
      <c r="M64" s="19"/>
      <c r="N64" s="18"/>
      <c r="O64" s="18"/>
      <c r="P64" s="18"/>
      <c r="Q64" s="18"/>
      <c r="R64" s="18"/>
      <c r="S64" s="18"/>
      <c r="T64" s="18"/>
      <c r="U64" s="18"/>
      <c r="V64" s="18"/>
    </row>
    <row r="65" spans="1:22" ht="12.75">
      <c r="A65" s="2">
        <v>1997</v>
      </c>
      <c r="B65" s="8">
        <v>36.16956</v>
      </c>
      <c r="C65" s="8">
        <v>3.590174</v>
      </c>
      <c r="D65" s="8">
        <v>34.98611</v>
      </c>
      <c r="E65" s="8">
        <v>1.814348</v>
      </c>
      <c r="F65" s="8">
        <v>39.20956</v>
      </c>
      <c r="G65" s="3">
        <f t="shared" si="7"/>
        <v>77.7338491295938</v>
      </c>
      <c r="H65" s="3">
        <f t="shared" si="5"/>
        <v>69.06837245094268</v>
      </c>
      <c r="I65" s="3">
        <f t="shared" si="6"/>
        <v>115.18060905349795</v>
      </c>
      <c r="J65" s="3">
        <f t="shared" si="9"/>
        <v>83.80360277136259</v>
      </c>
      <c r="K65" s="3">
        <f t="shared" si="8"/>
        <v>106.95169253430078</v>
      </c>
      <c r="L65">
        <v>100</v>
      </c>
      <c r="M65" s="19"/>
      <c r="N65" s="18"/>
      <c r="O65" s="18"/>
      <c r="P65" s="18"/>
      <c r="Q65" s="18"/>
      <c r="R65" s="18"/>
      <c r="S65" s="18"/>
      <c r="T65" s="18"/>
      <c r="U65" s="18"/>
      <c r="V65" s="18"/>
    </row>
    <row r="66" spans="1:22" ht="12.75">
      <c r="A66" s="2">
        <v>1998</v>
      </c>
      <c r="B66" s="8">
        <v>34.96522</v>
      </c>
      <c r="C66" s="8">
        <v>3.331609</v>
      </c>
      <c r="D66" s="8">
        <v>35.04028</v>
      </c>
      <c r="E66" s="8">
        <v>1.75913</v>
      </c>
      <c r="F66" s="8">
        <v>38.82522</v>
      </c>
      <c r="G66" s="3">
        <f t="shared" si="7"/>
        <v>75.14554051149797</v>
      </c>
      <c r="H66" s="3">
        <f t="shared" si="5"/>
        <v>64.09405540592535</v>
      </c>
      <c r="I66" s="3">
        <f t="shared" si="6"/>
        <v>115.35894650205762</v>
      </c>
      <c r="J66" s="3">
        <f t="shared" si="9"/>
        <v>81.25311778290994</v>
      </c>
      <c r="K66" s="3">
        <f t="shared" si="8"/>
        <v>105.90333051471592</v>
      </c>
      <c r="L66">
        <v>100</v>
      </c>
      <c r="M66" s="19"/>
      <c r="N66" s="18"/>
      <c r="O66" s="18"/>
      <c r="P66" s="18"/>
      <c r="Q66" s="18"/>
      <c r="R66" s="18"/>
      <c r="S66" s="18"/>
      <c r="T66" s="18"/>
      <c r="U66" s="18"/>
      <c r="V66" s="18"/>
    </row>
    <row r="67" spans="1:22" ht="12.75">
      <c r="A67" s="2">
        <v>1999</v>
      </c>
      <c r="B67" s="8">
        <v>33.91304</v>
      </c>
      <c r="C67" s="8">
        <v>3.072955</v>
      </c>
      <c r="D67" s="8">
        <v>35.24737</v>
      </c>
      <c r="E67" s="8">
        <v>1.724348</v>
      </c>
      <c r="F67" s="8">
        <v>38.82957</v>
      </c>
      <c r="G67" s="3">
        <f t="shared" si="7"/>
        <v>72.8842467225446</v>
      </c>
      <c r="H67" s="3">
        <f t="shared" si="5"/>
        <v>59.118026163909185</v>
      </c>
      <c r="I67" s="3">
        <f t="shared" si="6"/>
        <v>116.04072427983539</v>
      </c>
      <c r="J67" s="3">
        <f t="shared" si="9"/>
        <v>79.64655889145497</v>
      </c>
      <c r="K67" s="3">
        <f t="shared" si="8"/>
        <v>105.91519598483401</v>
      </c>
      <c r="L67">
        <v>100</v>
      </c>
      <c r="M67" s="19"/>
      <c r="N67" s="18"/>
      <c r="O67" s="18"/>
      <c r="P67" s="18"/>
      <c r="Q67" s="18"/>
      <c r="R67" s="18"/>
      <c r="S67" s="18"/>
      <c r="T67" s="18"/>
      <c r="U67" s="18"/>
      <c r="V67" s="18"/>
    </row>
    <row r="68" spans="1:22" ht="12.75">
      <c r="A68" s="2">
        <v>2000</v>
      </c>
      <c r="B68" s="8">
        <v>33.11739</v>
      </c>
      <c r="C68" s="8">
        <v>2.912</v>
      </c>
      <c r="D68" s="8">
        <v>35.54211</v>
      </c>
      <c r="E68" s="8">
        <v>1.741739</v>
      </c>
      <c r="F68" s="8">
        <v>38.37565</v>
      </c>
      <c r="G68" s="3">
        <f t="shared" si="7"/>
        <v>71.1742746615087</v>
      </c>
      <c r="H68" s="3">
        <f t="shared" si="5"/>
        <v>56.021546748749515</v>
      </c>
      <c r="I68" s="3">
        <f t="shared" si="6"/>
        <v>117.01106172839506</v>
      </c>
      <c r="J68" s="3">
        <f t="shared" si="9"/>
        <v>80.44983833718244</v>
      </c>
      <c r="K68" s="3">
        <f t="shared" si="8"/>
        <v>104.67704099724502</v>
      </c>
      <c r="L68">
        <v>100</v>
      </c>
      <c r="M68" s="19"/>
      <c r="N68" s="18"/>
      <c r="O68" s="18"/>
      <c r="P68" s="18"/>
      <c r="Q68" s="18"/>
      <c r="R68" s="18"/>
      <c r="S68" s="18"/>
      <c r="T68" s="18"/>
      <c r="U68" s="18"/>
      <c r="V68" s="18"/>
    </row>
    <row r="69" spans="1:22" ht="12.75">
      <c r="A69" s="2">
        <v>2001</v>
      </c>
      <c r="B69" s="8">
        <v>32.43044</v>
      </c>
      <c r="C69" s="8">
        <v>2.679955</v>
      </c>
      <c r="D69" s="8">
        <v>31.55217</v>
      </c>
      <c r="E69" s="8">
        <v>1.725217</v>
      </c>
      <c r="F69" s="8">
        <v>37.74044</v>
      </c>
      <c r="G69" s="3">
        <f t="shared" si="7"/>
        <v>69.69791532344723</v>
      </c>
      <c r="H69" s="3">
        <f t="shared" si="5"/>
        <v>51.55742593305117</v>
      </c>
      <c r="I69" s="3">
        <f t="shared" si="6"/>
        <v>103.87545679012347</v>
      </c>
      <c r="J69" s="3">
        <f t="shared" si="9"/>
        <v>79.6866974595843</v>
      </c>
      <c r="K69" s="3">
        <f t="shared" si="8"/>
        <v>102.94438231363029</v>
      </c>
      <c r="L69">
        <v>100</v>
      </c>
      <c r="M69" s="19"/>
      <c r="N69" s="18"/>
      <c r="O69" s="18"/>
      <c r="P69" s="18"/>
      <c r="Q69" s="18"/>
      <c r="R69" s="18"/>
      <c r="S69" s="18"/>
      <c r="T69" s="18"/>
      <c r="U69" s="18"/>
      <c r="V69" s="18"/>
    </row>
    <row r="70" spans="1:22" ht="12.75">
      <c r="A70" s="2">
        <v>2002</v>
      </c>
      <c r="B70" s="8">
        <v>31.96522</v>
      </c>
      <c r="C70" s="8">
        <v>2.513</v>
      </c>
      <c r="D70" s="8">
        <v>31.25435</v>
      </c>
      <c r="E70" s="8">
        <v>1.706522</v>
      </c>
      <c r="F70" s="8">
        <v>37.64696</v>
      </c>
      <c r="G70" s="3">
        <f t="shared" si="7"/>
        <v>68.69808725553406</v>
      </c>
      <c r="H70" s="3">
        <f t="shared" si="5"/>
        <v>48.34551750673335</v>
      </c>
      <c r="I70" s="3">
        <f t="shared" si="6"/>
        <v>102.89497942386832</v>
      </c>
      <c r="J70" s="3">
        <f t="shared" si="9"/>
        <v>78.8231870669746</v>
      </c>
      <c r="K70" s="3">
        <f t="shared" si="8"/>
        <v>102.68939745233354</v>
      </c>
      <c r="L70">
        <v>100</v>
      </c>
      <c r="M70" s="19"/>
      <c r="N70" s="18"/>
      <c r="O70" s="18"/>
      <c r="P70" s="18"/>
      <c r="Q70" s="18"/>
      <c r="R70" s="18"/>
      <c r="S70" s="18"/>
      <c r="T70" s="18"/>
      <c r="U70" s="18"/>
      <c r="V70" s="18"/>
    </row>
    <row r="71" spans="1:22" ht="53.25" customHeight="1">
      <c r="A71" s="2">
        <v>2003</v>
      </c>
      <c r="B71" s="8">
        <v>31.8913</v>
      </c>
      <c r="C71" s="8">
        <v>2.387217</v>
      </c>
      <c r="D71" s="8">
        <v>30.95652</v>
      </c>
      <c r="E71" s="8">
        <v>1.723478</v>
      </c>
      <c r="F71" s="8">
        <v>37.35435</v>
      </c>
      <c r="G71" s="3">
        <f t="shared" si="7"/>
        <v>68.5392220073071</v>
      </c>
      <c r="H71" s="3">
        <f t="shared" si="5"/>
        <v>45.92568295498268</v>
      </c>
      <c r="I71" s="3">
        <f t="shared" si="6"/>
        <v>101.91446913580246</v>
      </c>
      <c r="J71" s="3">
        <f t="shared" si="9"/>
        <v>79.6063741339492</v>
      </c>
      <c r="K71" s="3">
        <f t="shared" si="8"/>
        <v>101.89124682905539</v>
      </c>
      <c r="L71">
        <v>100</v>
      </c>
      <c r="M71" s="28" t="s">
        <v>25</v>
      </c>
      <c r="N71" s="29"/>
      <c r="O71" s="29"/>
      <c r="P71" s="29"/>
      <c r="Q71" s="29"/>
      <c r="R71" s="29"/>
      <c r="S71" s="29"/>
      <c r="T71" s="29"/>
      <c r="U71" s="29"/>
      <c r="V71" s="18"/>
    </row>
    <row r="72" spans="1:22" ht="12.75">
      <c r="A72" s="2">
        <v>2004</v>
      </c>
      <c r="B72" s="8">
        <v>31.41739</v>
      </c>
      <c r="C72" s="8">
        <v>2.270435</v>
      </c>
      <c r="D72" s="8">
        <v>30.24783</v>
      </c>
      <c r="E72" s="8">
        <v>1.735652</v>
      </c>
      <c r="F72" s="8">
        <v>37.62652</v>
      </c>
      <c r="G72" s="3">
        <f t="shared" si="7"/>
        <v>67.5207178164625</v>
      </c>
      <c r="H72" s="3">
        <f t="shared" si="5"/>
        <v>43.67901115813774</v>
      </c>
      <c r="I72" s="3">
        <f t="shared" si="6"/>
        <v>99.58133333333333</v>
      </c>
      <c r="J72" s="3">
        <f t="shared" si="9"/>
        <v>80.16868360277137</v>
      </c>
      <c r="K72" s="3">
        <f t="shared" si="8"/>
        <v>102.63364338124983</v>
      </c>
      <c r="L72">
        <v>100</v>
      </c>
      <c r="M72" s="22" t="s">
        <v>26</v>
      </c>
      <c r="N72" s="18"/>
      <c r="O72" s="18"/>
      <c r="P72" s="18"/>
      <c r="Q72" s="18"/>
      <c r="R72" s="18"/>
      <c r="S72" s="18"/>
      <c r="T72" s="18"/>
      <c r="U72" s="18"/>
      <c r="V72" s="18"/>
    </row>
    <row r="73" spans="1:22" ht="12.75">
      <c r="A73" s="2">
        <v>2005</v>
      </c>
      <c r="B73" s="13">
        <v>30.94348</v>
      </c>
      <c r="C73" s="13">
        <v>2.05213</v>
      </c>
      <c r="D73" s="13">
        <v>29.53913</v>
      </c>
      <c r="E73" s="13">
        <v>1.743913</v>
      </c>
      <c r="F73" s="13">
        <v>37.00826</v>
      </c>
      <c r="G73" s="3">
        <f t="shared" si="7"/>
        <v>66.50221362561788</v>
      </c>
      <c r="H73" s="3">
        <f t="shared" si="5"/>
        <v>39.47922277799154</v>
      </c>
      <c r="I73" s="3">
        <f t="shared" si="6"/>
        <v>97.2481646090535</v>
      </c>
      <c r="J73" s="3">
        <f t="shared" si="9"/>
        <v>80.55025404157044</v>
      </c>
      <c r="K73" s="3">
        <f t="shared" si="8"/>
        <v>100.94721911568152</v>
      </c>
      <c r="L73">
        <v>100</v>
      </c>
      <c r="M73" s="18"/>
      <c r="N73" s="18"/>
      <c r="O73" s="18"/>
      <c r="P73" s="18"/>
      <c r="Q73" s="18"/>
      <c r="R73" s="18"/>
      <c r="S73" s="18"/>
      <c r="T73" s="18"/>
      <c r="U73" s="18"/>
      <c r="V73" s="18"/>
    </row>
    <row r="74" spans="1:22" ht="12.75">
      <c r="A74" s="2">
        <v>2006</v>
      </c>
      <c r="B74" s="13">
        <v>30.35652</v>
      </c>
      <c r="C74" s="13">
        <v>2.003609</v>
      </c>
      <c r="D74" s="13">
        <v>29.30435</v>
      </c>
      <c r="E74" s="13">
        <v>1.749565</v>
      </c>
      <c r="F74" s="13">
        <v>37.13131</v>
      </c>
      <c r="G74" s="3">
        <f t="shared" si="7"/>
        <v>65.24074790457769</v>
      </c>
      <c r="H74" s="3">
        <f t="shared" si="5"/>
        <v>38.545767602924194</v>
      </c>
      <c r="I74" s="3">
        <f t="shared" si="6"/>
        <v>96.47522633744856</v>
      </c>
      <c r="J74" s="3">
        <f t="shared" si="9"/>
        <v>80.81131639722864</v>
      </c>
      <c r="K74" s="3">
        <f t="shared" si="8"/>
        <v>101.2828618968386</v>
      </c>
      <c r="L74">
        <v>100</v>
      </c>
      <c r="M74" s="18"/>
      <c r="N74" s="18"/>
      <c r="O74" s="18"/>
      <c r="P74" s="18"/>
      <c r="Q74" s="18"/>
      <c r="R74" s="18"/>
      <c r="S74" s="18"/>
      <c r="T74" s="18"/>
      <c r="U74" s="18"/>
      <c r="V74" s="18"/>
    </row>
    <row r="75" spans="1:22" ht="12.75">
      <c r="A75" s="2">
        <v>2007</v>
      </c>
      <c r="B75" s="13">
        <v>29.63044</v>
      </c>
      <c r="C75" s="13">
        <v>1.866783</v>
      </c>
      <c r="D75" s="13">
        <v>29.06956</v>
      </c>
      <c r="E75" s="13">
        <v>1.744348</v>
      </c>
      <c r="F75" s="13">
        <v>37.19043</v>
      </c>
      <c r="G75" s="3">
        <f t="shared" si="7"/>
        <v>63.680292284547605</v>
      </c>
      <c r="H75" s="3">
        <f t="shared" si="5"/>
        <v>35.913485956136974</v>
      </c>
      <c r="I75" s="3">
        <f t="shared" si="6"/>
        <v>95.70225514403292</v>
      </c>
      <c r="J75" s="3">
        <f t="shared" si="9"/>
        <v>80.57034642032332</v>
      </c>
      <c r="K75" s="3">
        <f t="shared" si="8"/>
        <v>101.44412318267368</v>
      </c>
      <c r="L75">
        <v>100</v>
      </c>
      <c r="M75" s="18"/>
      <c r="N75" s="18"/>
      <c r="O75" s="18"/>
      <c r="P75" s="18"/>
      <c r="Q75" s="18"/>
      <c r="R75" s="18"/>
      <c r="S75" s="18"/>
      <c r="T75" s="18"/>
      <c r="U75" s="18"/>
      <c r="V75" s="18"/>
    </row>
    <row r="76" spans="1:12" ht="12.75">
      <c r="A76" s="2">
        <v>2008</v>
      </c>
      <c r="B76" s="13">
        <v>29.04783</v>
      </c>
      <c r="C76" s="13"/>
      <c r="D76" s="13"/>
      <c r="E76" s="13">
        <v>1.716087</v>
      </c>
      <c r="F76" s="13">
        <v>36.91739</v>
      </c>
      <c r="G76" s="3">
        <f t="shared" si="7"/>
        <v>62.42817537072857</v>
      </c>
      <c r="H76" s="3"/>
      <c r="I76" s="3"/>
      <c r="J76" s="3">
        <f t="shared" si="9"/>
        <v>79.26498845265588</v>
      </c>
      <c r="K76" s="3">
        <f t="shared" si="8"/>
        <v>100.69935353645563</v>
      </c>
      <c r="L76">
        <v>100</v>
      </c>
    </row>
    <row r="77" ht="12.75">
      <c r="G77" s="10"/>
    </row>
  </sheetData>
  <sheetProtection/>
  <mergeCells count="6">
    <mergeCell ref="A7:F7"/>
    <mergeCell ref="A8:F8"/>
    <mergeCell ref="A42:F42"/>
    <mergeCell ref="M47:U47"/>
    <mergeCell ref="M48:U48"/>
    <mergeCell ref="M71:U71"/>
  </mergeCells>
  <hyperlinks>
    <hyperlink ref="A1" r:id="rId1" display="http://www.oecd-ilibrary.org/"/>
  </hyperlinks>
  <printOptions/>
  <pageMargins left="0.7086614173228347" right="0.7086614173228347" top="0.7480314960629921" bottom="0.7480314960629921" header="0.31496062992125984" footer="0.31496062992125984"/>
  <pageSetup fitToHeight="1" fitToWidth="1" horizontalDpi="300" verticalDpi="300" orientation="portrait" paperSize="9" scale="4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Wen-Hao Chen</dc:creator>
  <cp:keywords/>
  <dc:description/>
  <cp:lastModifiedBy>finat-duclos_v</cp:lastModifiedBy>
  <cp:lastPrinted>2011-10-17T10:16:47Z</cp:lastPrinted>
  <dcterms:created xsi:type="dcterms:W3CDTF">2011-03-08T10:29:23Z</dcterms:created>
  <dcterms:modified xsi:type="dcterms:W3CDTF">2011-11-23T09:33:46Z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