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670" windowHeight="7830" tabRatio="900" activeTab="0"/>
  </bookViews>
  <sheets>
    <sheet name="Content" sheetId="1" r:id="rId1"/>
    <sheet name="T_A1.1a" sheetId="2" r:id="rId2"/>
    <sheet name="T_A1.1b (web only)" sheetId="3" r:id="rId3"/>
    <sheet name="T_A1.1c (web only)" sheetId="4" r:id="rId4"/>
    <sheet name="T_A1.2a" sheetId="5" r:id="rId5"/>
    <sheet name="T_A1.2b (web only)" sheetId="6" r:id="rId6"/>
    <sheet name="T_A1.2c (web only)" sheetId="7" r:id="rId7"/>
    <sheet name="T_A1.3a" sheetId="8" r:id="rId8"/>
    <sheet name="T_A1.3b (web only)" sheetId="9" r:id="rId9"/>
    <sheet name="T_A1.3c (web only)" sheetId="10" r:id="rId10"/>
    <sheet name="T_A1.4" sheetId="11" r:id="rId11"/>
    <sheet name="T_A1.5" sheetId="12" r:id="rId12"/>
    <sheet name="C_A1.1" sheetId="13" r:id="rId13"/>
    <sheet name="Data C_A1.1" sheetId="14" state="hidden" r:id="rId14"/>
    <sheet name="C_A1.2" sheetId="15" r:id="rId15"/>
    <sheet name="Data C_A1.2" sheetId="16" state="hidden" r:id="rId16"/>
    <sheet name="C_A1.3" sheetId="17" r:id="rId17"/>
    <sheet name="Data C_A1.3" sheetId="18" state="hidden" r:id="rId18"/>
    <sheet name="C_A1.4" sheetId="19" r:id="rId19"/>
    <sheet name="Data C_A1.4" sheetId="20" state="hidden" r:id="rId20"/>
  </sheets>
  <definedNames>
    <definedName name="_xlfn.AVERAGEIF" hidden="1">#NAME?</definedName>
  </definedNames>
  <calcPr fullCalcOnLoad="1"/>
</workbook>
</file>

<file path=xl/sharedStrings.xml><?xml version="1.0" encoding="utf-8"?>
<sst xmlns="http://schemas.openxmlformats.org/spreadsheetml/2006/main" count="1703" uniqueCount="187">
  <si>
    <t>Indicator A1: To what level have adults studied?</t>
  </si>
  <si>
    <t>Tables</t>
  </si>
  <si>
    <t>Charts</t>
  </si>
  <si>
    <t>Education at a Glance 2010</t>
  </si>
  <si>
    <t>© OECD 2010</t>
  </si>
  <si>
    <t>Distribution of the 25-64 year-old population, by highest level of education attained</t>
  </si>
  <si>
    <t>Pre-primary and primary education</t>
  </si>
  <si>
    <t>Lower secondary education</t>
  </si>
  <si>
    <t>Upper secondary education</t>
  </si>
  <si>
    <t>Post-secondary non-tertiary education</t>
  </si>
  <si>
    <t>Tertiary education</t>
  </si>
  <si>
    <t>All levels of education</t>
  </si>
  <si>
    <t>ISCED 3C (short programme)</t>
  </si>
  <si>
    <t xml:space="preserve">ISCED 3C (long programme)/3B </t>
  </si>
  <si>
    <t xml:space="preserve">ISCED 3A </t>
  </si>
  <si>
    <t>Type B</t>
  </si>
  <si>
    <t>Type A</t>
  </si>
  <si>
    <t>Advanced research programmes</t>
  </si>
  <si>
    <t>Type A</t>
  </si>
  <si>
    <t>(1)</t>
  </si>
  <si>
    <t>(2)</t>
  </si>
  <si>
    <t>(3)</t>
  </si>
  <si>
    <t>(4)</t>
  </si>
  <si>
    <t>(5)</t>
  </si>
  <si>
    <t>(6)</t>
  </si>
  <si>
    <t>(7)</t>
  </si>
  <si>
    <t>(8)</t>
  </si>
  <si>
    <t>(9)</t>
  </si>
  <si>
    <t>(10)</t>
  </si>
  <si>
    <t>OECD countries</t>
  </si>
  <si>
    <t>Below upper secondary education</t>
  </si>
  <si>
    <t>Tertiary level of education</t>
  </si>
  <si>
    <t>OECD average</t>
  </si>
  <si>
    <t>EU19 average</t>
  </si>
  <si>
    <t>Partner countries</t>
  </si>
  <si>
    <t>Please refer to the Reader's Guide for information concerning the symbols replacing missing data.</t>
  </si>
  <si>
    <r>
      <rPr>
        <i/>
        <sz val="8"/>
        <rFont val="Arial"/>
        <family val="2"/>
      </rPr>
      <t>Note</t>
    </r>
    <r>
      <rPr>
        <sz val="8"/>
        <rFont val="Arial"/>
        <family val="2"/>
      </rPr>
      <t xml:space="preserve">: Due to discrepancies in the data, averages have not been calculated for each column individually.
1. Year of reference 2002.
</t>
    </r>
    <r>
      <rPr>
        <i/>
        <sz val="8"/>
        <rFont val="Arial"/>
        <family val="2"/>
      </rPr>
      <t>Source:</t>
    </r>
    <r>
      <rPr>
        <sz val="8"/>
        <rFont val="Arial"/>
        <family val="2"/>
      </rPr>
      <t xml:space="preserve"> OECD. See Annex 3 for notes (</t>
    </r>
    <r>
      <rPr>
        <i/>
        <sz val="8"/>
        <rFont val="Arial"/>
        <family val="2"/>
      </rPr>
      <t>www.oecd.org/edu/eag2010</t>
    </r>
    <r>
      <rPr>
        <sz val="8"/>
        <rFont val="Arial"/>
        <family val="2"/>
      </rPr>
      <t>).</t>
    </r>
  </si>
  <si>
    <t>Table A1.1b. (Web only) Educational attainment: Male population (2008)</t>
  </si>
  <si>
    <t>Table A1.1c. (Web only) Educational attainment: Female population (2008)</t>
  </si>
  <si>
    <r>
      <t>Table A1.2a. Population with at least upper secondary education</t>
    </r>
    <r>
      <rPr>
        <b/>
        <vertAlign val="superscript"/>
        <sz val="8"/>
        <rFont val="Arial"/>
        <family val="2"/>
      </rPr>
      <t>1</t>
    </r>
    <r>
      <rPr>
        <b/>
        <sz val="8"/>
        <rFont val="Arial"/>
        <family val="2"/>
      </rPr>
      <t xml:space="preserve"> (2008)
</t>
    </r>
  </si>
  <si>
    <t xml:space="preserve"> Percentage, by age group</t>
  </si>
  <si>
    <t>Age group</t>
  </si>
  <si>
    <t xml:space="preserve">25-64 </t>
  </si>
  <si>
    <t xml:space="preserve">25-34 </t>
  </si>
  <si>
    <t xml:space="preserve">35-44 </t>
  </si>
  <si>
    <t xml:space="preserve">45-54 </t>
  </si>
  <si>
    <t xml:space="preserve">55-64 </t>
  </si>
  <si>
    <t>Moyenne de l'OCDE</t>
  </si>
  <si>
    <r>
      <t xml:space="preserve">1. Excluding ISCED 3C short programmes.
2. Year of reference 2002.
</t>
    </r>
    <r>
      <rPr>
        <i/>
        <sz val="8"/>
        <rFont val="Arial"/>
        <family val="2"/>
      </rPr>
      <t xml:space="preserve">Source: </t>
    </r>
    <r>
      <rPr>
        <sz val="8"/>
        <rFont val="Arial"/>
        <family val="2"/>
      </rPr>
      <t xml:space="preserve">OECD. See Annex 3 for notes </t>
    </r>
    <r>
      <rPr>
        <i/>
        <sz val="8"/>
        <rFont val="Arial"/>
        <family val="2"/>
      </rPr>
      <t>(www.oecd.org/edu/eag2010).</t>
    </r>
  </si>
  <si>
    <r>
      <rPr>
        <b/>
        <sz val="8"/>
        <rFont val="Arial"/>
        <family val="2"/>
      </rPr>
      <t>Table A1.2b. (Web only) Population of males with at least upper secondary education</t>
    </r>
    <r>
      <rPr>
        <b/>
        <vertAlign val="superscript"/>
        <sz val="8"/>
        <rFont val="Arial"/>
        <family val="2"/>
      </rPr>
      <t>1</t>
    </r>
    <r>
      <rPr>
        <b/>
        <sz val="8"/>
        <rFont val="Arial"/>
        <family val="2"/>
      </rPr>
      <t xml:space="preserve"> (2008)</t>
    </r>
    <r>
      <rPr>
        <sz val="8"/>
        <rFont val="Arial"/>
        <family val="2"/>
      </rPr>
      <t xml:space="preserve">
</t>
    </r>
  </si>
  <si>
    <r>
      <rPr>
        <b/>
        <sz val="8"/>
        <rFont val="Arial"/>
        <family val="2"/>
      </rPr>
      <t>Table A1.2c. (Web only) Population of females with at least upper secondary education</t>
    </r>
    <r>
      <rPr>
        <b/>
        <vertAlign val="superscript"/>
        <sz val="8"/>
        <rFont val="Arial"/>
        <family val="2"/>
      </rPr>
      <t>1</t>
    </r>
    <r>
      <rPr>
        <b/>
        <sz val="8"/>
        <rFont val="Arial"/>
        <family val="2"/>
      </rPr>
      <t xml:space="preserve"> (2008)</t>
    </r>
    <r>
      <rPr>
        <sz val="8"/>
        <rFont val="Arial"/>
        <family val="2"/>
      </rPr>
      <t xml:space="preserve">
</t>
    </r>
  </si>
  <si>
    <t xml:space="preserve">Table A1.3a. Population with tertiary education (2008)
</t>
  </si>
  <si>
    <t>Percentage of the population that has attained tertiary-type B education or tertiary-type A and advanced research programmes, by age group</t>
  </si>
  <si>
    <t>Tertiary-type B education</t>
  </si>
  <si>
    <t>Total tertiary</t>
  </si>
  <si>
    <r>
      <t xml:space="preserve">1. Year of reference 2002.
</t>
    </r>
    <r>
      <rPr>
        <i/>
        <sz val="8"/>
        <rFont val="Arial"/>
        <family val="2"/>
      </rPr>
      <t xml:space="preserve">Source: </t>
    </r>
    <r>
      <rPr>
        <sz val="8"/>
        <rFont val="Arial"/>
        <family val="2"/>
      </rPr>
      <t>OECD. See Annex 3 for notes</t>
    </r>
    <r>
      <rPr>
        <i/>
        <sz val="8"/>
        <rFont val="Arial"/>
        <family val="2"/>
      </rPr>
      <t xml:space="preserve"> (www.oecd.org/edu/eag2010).</t>
    </r>
  </si>
  <si>
    <t xml:space="preserve">Table A1.3b. (Web only) Male population with tertiary education (2008)
</t>
  </si>
  <si>
    <t xml:space="preserve">Table A1.4. Trends in educational attainment: 25-64 year-old population (1997-2008)
</t>
  </si>
  <si>
    <t>Below upper secondary</t>
  </si>
  <si>
    <t/>
  </si>
  <si>
    <t>Upper secondary and post-secondary non-tertiary</t>
  </si>
  <si>
    <r>
      <rPr>
        <i/>
        <sz val="10"/>
        <rFont val="Arial"/>
        <family val="2"/>
      </rPr>
      <t>Note</t>
    </r>
    <r>
      <rPr>
        <sz val="10"/>
        <rFont val="Arial"/>
        <family val="2"/>
      </rPr>
      <t>: See Annex 3 for breaks in time series.</t>
    </r>
  </si>
  <si>
    <t xml:space="preserve"> Percentage, by level of education</t>
  </si>
  <si>
    <t>Rank order</t>
  </si>
  <si>
    <t>Country</t>
  </si>
  <si>
    <t>Pays</t>
  </si>
  <si>
    <t>Notes Table A1.3</t>
  </si>
  <si>
    <t>Notes graph</t>
  </si>
  <si>
    <t>Country&amp;Notes</t>
  </si>
  <si>
    <t>Pays&amp;Notes</t>
  </si>
  <si>
    <t>Notes Table A1.2</t>
  </si>
  <si>
    <t>United States</t>
  </si>
  <si>
    <t>Japan</t>
  </si>
  <si>
    <t>Korea</t>
  </si>
  <si>
    <t>Germany</t>
  </si>
  <si>
    <t>Mexico</t>
  </si>
  <si>
    <t>United Kingdom</t>
  </si>
  <si>
    <t>France</t>
  </si>
  <si>
    <t>Spain</t>
  </si>
  <si>
    <t>Italy</t>
  </si>
  <si>
    <t>Canada</t>
  </si>
  <si>
    <t>Poland</t>
  </si>
  <si>
    <t>Turkey</t>
  </si>
  <si>
    <t>Australia</t>
  </si>
  <si>
    <t>Netherlands</t>
  </si>
  <si>
    <t>Chile</t>
  </si>
  <si>
    <t>Sweden</t>
  </si>
  <si>
    <t>Hungary</t>
  </si>
  <si>
    <t>Greece</t>
  </si>
  <si>
    <t>Switzerland</t>
  </si>
  <si>
    <t>Belgium</t>
  </si>
  <si>
    <t>Czech Republic</t>
  </si>
  <si>
    <t>Portugal</t>
  </si>
  <si>
    <t>Denmark</t>
  </si>
  <si>
    <t>Finland</t>
  </si>
  <si>
    <t>New Zealand</t>
  </si>
  <si>
    <t>Ireland</t>
  </si>
  <si>
    <t>Austria</t>
  </si>
  <si>
    <t>Slovak Republic</t>
  </si>
  <si>
    <t>Luxembourg</t>
  </si>
  <si>
    <t>Iceland</t>
  </si>
  <si>
    <t>Norway</t>
  </si>
  <si>
    <t>Russian Federation</t>
  </si>
  <si>
    <t>x(4)</t>
  </si>
  <si>
    <t>n</t>
  </si>
  <si>
    <t>Statlink</t>
  </si>
  <si>
    <t xml:space="preserve"> Percentage, by educational level</t>
  </si>
  <si>
    <t xml:space="preserve">Table A1.1a. Educational attainment: Adult population (2008)
</t>
  </si>
  <si>
    <t>Tertiary-type A and advanced research programmes</t>
  </si>
  <si>
    <r>
      <t>Source</t>
    </r>
    <r>
      <rPr>
        <sz val="8"/>
        <color indexed="8"/>
        <rFont val="Arial"/>
        <family val="2"/>
      </rPr>
      <t>: OECD. Table A1.3a. See Annex 3 for notes (</t>
    </r>
    <r>
      <rPr>
        <i/>
        <sz val="8"/>
        <color indexed="8"/>
        <rFont val="Arial"/>
        <family val="2"/>
      </rPr>
      <t>www.oecd.org/edu/eag2010</t>
    </r>
    <r>
      <rPr>
        <sz val="8"/>
        <color indexed="8"/>
        <rFont val="Arial"/>
        <family val="2"/>
      </rPr>
      <t>).</t>
    </r>
  </si>
  <si>
    <r>
      <rPr>
        <i/>
        <sz val="8"/>
        <color indexed="8"/>
        <rFont val="Arial"/>
        <family val="2"/>
      </rPr>
      <t>Source</t>
    </r>
    <r>
      <rPr>
        <sz val="8"/>
        <color theme="1"/>
        <rFont val="Arial"/>
        <family val="2"/>
      </rPr>
      <t xml:space="preserve"> : OCDE. Tableau A1.3a. Voir les notes à l'annexe 3 (</t>
    </r>
    <r>
      <rPr>
        <i/>
        <sz val="8"/>
        <color indexed="8"/>
        <rFont val="Arial"/>
        <family val="2"/>
      </rPr>
      <t>www.oecd.org/edu/eag2010</t>
    </r>
    <r>
      <rPr>
        <sz val="8"/>
        <color theme="1"/>
        <rFont val="Arial"/>
        <family val="2"/>
      </rPr>
      <t xml:space="preserve">). </t>
    </r>
  </si>
  <si>
    <t>25-64 in thousands</t>
  </si>
  <si>
    <r>
      <t>Chart A1.2. Population that has attained at least upper secondary education</t>
    </r>
    <r>
      <rPr>
        <b/>
        <vertAlign val="superscript"/>
        <sz val="8"/>
        <color indexed="8"/>
        <rFont val="Arial"/>
        <family val="2"/>
      </rPr>
      <t>1</t>
    </r>
    <r>
      <rPr>
        <b/>
        <sz val="8"/>
        <color indexed="8"/>
        <rFont val="Arial"/>
        <family val="2"/>
      </rPr>
      <t xml:space="preserve"> (2008)
</t>
    </r>
    <r>
      <rPr>
        <i/>
        <sz val="8"/>
        <color indexed="8"/>
        <rFont val="Arial"/>
        <family val="2"/>
      </rPr>
      <t>Percentage, by age group</t>
    </r>
  </si>
  <si>
    <r>
      <t xml:space="preserve">Chart A1.3. </t>
    </r>
    <r>
      <rPr>
        <b/>
        <sz val="10"/>
        <color indexed="8"/>
        <rFont val="Arial"/>
        <family val="2"/>
      </rPr>
      <t xml:space="preserve">Proportion of population with tertiary education and potential growth (2008) </t>
    </r>
  </si>
  <si>
    <r>
      <rPr>
        <b/>
        <sz val="8"/>
        <color indexed="8"/>
        <rFont val="Arial"/>
        <family val="2"/>
      </rPr>
      <t>Chart A1.1. Population that has attained tertiary education (2008)</t>
    </r>
    <r>
      <rPr>
        <sz val="8"/>
        <color indexed="8"/>
        <rFont val="Arial"/>
        <family val="2"/>
      </rPr>
      <t xml:space="preserve">
</t>
    </r>
    <r>
      <rPr>
        <i/>
        <sz val="8"/>
        <color indexed="8"/>
        <rFont val="Arial"/>
        <family val="2"/>
      </rPr>
      <t>Percentage, by age group</t>
    </r>
    <r>
      <rPr>
        <sz val="8"/>
        <color indexed="8"/>
        <rFont val="Arial"/>
        <family val="2"/>
      </rPr>
      <t xml:space="preserve">
</t>
    </r>
  </si>
  <si>
    <t xml:space="preserve">Table A1.5. Annual average growth in the 25-64 year-old population between 1998 and 2008
</t>
  </si>
  <si>
    <r>
      <t xml:space="preserve">1. Annual average growth in the 25-64 year-old population between 1999 and 2008.
</t>
    </r>
    <r>
      <rPr>
        <i/>
        <sz val="10"/>
        <rFont val="Arial"/>
        <family val="2"/>
      </rPr>
      <t>Source</t>
    </r>
    <r>
      <rPr>
        <sz val="10"/>
        <rFont val="Arial"/>
        <family val="2"/>
      </rPr>
      <t>: OECD. See Annex 3 for notes (</t>
    </r>
    <r>
      <rPr>
        <i/>
        <sz val="10"/>
        <rFont val="Arial"/>
        <family val="2"/>
      </rPr>
      <t>www.oecd.org/edu/eag2010</t>
    </r>
    <r>
      <rPr>
        <sz val="10"/>
        <rFont val="Arial"/>
        <family val="2"/>
      </rPr>
      <t>).</t>
    </r>
  </si>
  <si>
    <r>
      <rPr>
        <i/>
        <sz val="10"/>
        <rFont val="Arial"/>
        <family val="2"/>
      </rPr>
      <t>Source</t>
    </r>
    <r>
      <rPr>
        <sz val="10"/>
        <rFont val="Arial"/>
        <family val="2"/>
      </rPr>
      <t>: OECD. See Annex 3 for notes (</t>
    </r>
    <r>
      <rPr>
        <i/>
        <sz val="10"/>
        <rFont val="Arial"/>
        <family val="2"/>
      </rPr>
      <t>www.oecd.org/edu/eag2010</t>
    </r>
    <r>
      <rPr>
        <sz val="10"/>
        <rFont val="Arial"/>
        <family val="2"/>
      </rPr>
      <t>).</t>
    </r>
  </si>
  <si>
    <t xml:space="preserve">25-34 year-olds </t>
  </si>
  <si>
    <t xml:space="preserve">55-64 year-olds </t>
  </si>
  <si>
    <t xml:space="preserve">25-34 year-olds </t>
  </si>
  <si>
    <t xml:space="preserve">55-64 year-olds </t>
  </si>
  <si>
    <r>
      <t xml:space="preserve">Chart A1.4. </t>
    </r>
    <r>
      <rPr>
        <b/>
        <sz val="11"/>
        <color indexed="8"/>
        <rFont val="Calibri"/>
        <family val="2"/>
      </rPr>
      <t>Countries share in the total OECD 25-64 year-old population with tertiary education, in percentage (2008)</t>
    </r>
  </si>
  <si>
    <t xml:space="preserve">Percentage of the population that has attained tertiary-type B education or tertiary-type A and advanced research programmes, by age group
Column 16 refers to absolute numbers in thousands. </t>
  </si>
  <si>
    <r>
      <t xml:space="preserve">
1. Excluding ISCED 3C short programmes.
2. Year of reference 2002.
</t>
    </r>
    <r>
      <rPr>
        <i/>
        <sz val="8"/>
        <color indexed="8"/>
        <rFont val="Arial"/>
        <family val="2"/>
      </rPr>
      <t>Countries are ranked in descending order of the percentage of 25-34 year-olds who have attained at least upper secondary education.</t>
    </r>
    <r>
      <rPr>
        <sz val="8"/>
        <color indexed="8"/>
        <rFont val="Arial"/>
        <family val="2"/>
      </rPr>
      <t xml:space="preserve">
</t>
    </r>
    <r>
      <rPr>
        <i/>
        <sz val="8"/>
        <color indexed="8"/>
        <rFont val="Arial"/>
        <family val="2"/>
      </rPr>
      <t>Source</t>
    </r>
    <r>
      <rPr>
        <sz val="8"/>
        <color indexed="8"/>
        <rFont val="Arial"/>
        <family val="2"/>
      </rPr>
      <t>: OECD. Table A1.2a. See Annex 3 for notes (</t>
    </r>
    <r>
      <rPr>
        <i/>
        <sz val="8"/>
        <color indexed="8"/>
        <rFont val="Arial"/>
        <family val="2"/>
      </rPr>
      <t>www.oecd.org/edu/eag2010</t>
    </r>
    <r>
      <rPr>
        <sz val="8"/>
        <color indexed="8"/>
        <rFont val="Arial"/>
        <family val="2"/>
      </rPr>
      <t>).</t>
    </r>
  </si>
  <si>
    <t xml:space="preserve">Table A1.3c. (Web only) Female population with tertiary education (2008)
</t>
  </si>
  <si>
    <t>Upper secondary and post-secondary non-tertiary education</t>
  </si>
  <si>
    <r>
      <rPr>
        <i/>
        <sz val="8"/>
        <color indexed="9"/>
        <rFont val="Arial"/>
        <family val="2"/>
      </rPr>
      <t>The chart compares the population aged 25 to 34 with tertiary education to the population aged 55 to 64 with tertiary education in 2008.</t>
    </r>
    <r>
      <rPr>
        <sz val="8"/>
        <color indexed="9"/>
        <rFont val="Arial"/>
        <family val="2"/>
      </rPr>
      <t xml:space="preserve">
Tertiary attainment levels have increased considerably over the past 30 years. In almost all countries, 25-34 year-olds have higher tertiary attainment levels than the generation about to leave the labour market (55-64 year-olds). On average across OECD countries, 35% of the younger cohort has completed tertiary education, compared with 20% of the oldest cohort. The rapid expansion of the tertiary sector has put Japan and Korea in the top group together with Canada and the partner country the Russian Federation, with over 50% of the younger cohort with tertiary education.</t>
    </r>
    <r>
      <rPr>
        <i/>
        <sz val="8"/>
        <color indexed="9"/>
        <rFont val="Arial"/>
        <family val="2"/>
      </rPr>
      <t xml:space="preserve">
Countries are ranked in descending order of the percentage of 25-34 year-olds who have attained tertiary education.</t>
    </r>
    <r>
      <rPr>
        <sz val="8"/>
        <color indexed="9"/>
        <rFont val="Arial"/>
        <family val="2"/>
      </rPr>
      <t xml:space="preserve">
1. Year of reference 2002.
</t>
    </r>
    <r>
      <rPr>
        <i/>
        <sz val="8"/>
        <color indexed="9"/>
        <rFont val="Arial"/>
        <family val="2"/>
      </rPr>
      <t>Source</t>
    </r>
    <r>
      <rPr>
        <sz val="8"/>
        <color indexed="9"/>
        <rFont val="Arial"/>
        <family val="2"/>
      </rPr>
      <t>: OECD. Table A1.3a. See Annex 3 for notes (</t>
    </r>
    <r>
      <rPr>
        <i/>
        <sz val="8"/>
        <color indexed="9"/>
        <rFont val="Arial"/>
        <family val="2"/>
      </rPr>
      <t>www.oecd.org/edu/eag2010</t>
    </r>
    <r>
      <rPr>
        <sz val="8"/>
        <color indexed="9"/>
        <rFont val="Arial"/>
        <family val="2"/>
      </rPr>
      <t>).</t>
    </r>
  </si>
  <si>
    <t>1. Year of reference 2002.</t>
  </si>
  <si>
    <t>Notes</t>
  </si>
  <si>
    <t xml:space="preserve">1. Année de référence : 2002. </t>
  </si>
  <si>
    <t>Israel</t>
  </si>
  <si>
    <t>Estonia</t>
  </si>
  <si>
    <t>Slovenia</t>
  </si>
  <si>
    <t>Brazil</t>
  </si>
  <si>
    <t>Australie</t>
  </si>
  <si>
    <t>Autriche</t>
  </si>
  <si>
    <t>Belgique</t>
  </si>
  <si>
    <t>Chili</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</si>
  <si>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</si>
  <si>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</si>
  <si>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</si>
  <si>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</si>
  <si>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</si>
  <si>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</si>
  <si>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</si>
  <si>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</si>
  <si>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</si>
  <si>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</si>
  <si>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</si>
  <si>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</si>
  <si>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</si>
  <si>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</si>
  <si>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</si>
  <si>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</si>
  <si>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</si>
  <si>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</si>
  <si>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Suisse</t>
  </si>
  <si>
    <t>Turquie</t>
  </si>
  <si>
    <t>Royaume-Uni</t>
  </si>
  <si>
    <t>États-Unis</t>
  </si>
  <si>
    <t>Brésil</t>
  </si>
  <si>
    <t>Estonie</t>
  </si>
  <si>
    <t>Israël</t>
  </si>
  <si>
    <t>Fédération de Russie</t>
  </si>
  <si>
    <t>Slovénie</t>
  </si>
  <si>
    <t>Suède</t>
  </si>
  <si>
    <t>x(5)</t>
  </si>
  <si>
    <t>x(8)</t>
  </si>
  <si>
    <t>x(2)</t>
  </si>
  <si>
    <t>a</t>
  </si>
  <si>
    <t>x(11)</t>
  </si>
  <si>
    <t>x(12)</t>
  </si>
  <si>
    <t>x(13)</t>
  </si>
  <si>
    <t>x(14)</t>
  </si>
  <si>
    <t>x(15)</t>
  </si>
  <si>
    <t>x(6)</t>
  </si>
  <si>
    <t>x(7)</t>
  </si>
  <si>
    <t>x(9)</t>
  </si>
  <si>
    <t>x(10)</t>
  </si>
  <si>
    <t>m</t>
  </si>
  <si>
    <t>Proportion of the 25-64 year- old population with tertiary education, 2008</t>
  </si>
  <si>
    <t>Difference between the 25-34 and 25-64 year-old population with tertiary education, 2008</t>
  </si>
  <si>
    <t>OECD total (in thousands)</t>
  </si>
  <si>
    <t>2008-1998 Average annual growth rate in the proportion</t>
  </si>
  <si>
    <t>Education at a Glance 2010: OECD Indicators - © OECD 2010</t>
  </si>
  <si>
    <t>Version 1 - Last updated: 20-Sep-2010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</si>
</sst>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800]dddd\,\ mmmm\ dd\,\ yyyy"/>
    <numFmt numFmtId="173" formatCode="[$-409]dd\ mmmm\,\ yyyy"/>
    <numFmt numFmtId="174" formatCode="\(#\)"/>
    <numFmt numFmtId="175" formatCode="0.000"/>
    <numFmt numFmtId="176" formatCode="#,##0.0_);\(#,##0.0\)"/>
    <numFmt numFmtId="177" formatCode="_(* #,##0_);_(* \(#,##0\);_(* &quot;-&quot;??_);_(@_)"/>
    <numFmt numFmtId="178" formatCode="0.0"/>
    <numFmt numFmtId="179" formatCode="_(* #,##0.0_);_(* \(#,##0.0\);_(* &quot;-&quot;??_);_(@_)"/>
    <numFmt numFmtId="180" formatCode="#,##0.0"/>
    <numFmt numFmtId="181" formatCode="[$-409]mmmm\ d\,\ yyyy;@"/>
    <numFmt numFmtId="182" formatCode="[=0]0.0\ \ ;[&lt;0.05]\ \ &quot;n.  &quot;;0.0\ \ ;@\ \ "/>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88">
    <font>
      <sz val="8"/>
      <color theme="1"/>
      <name val="Arial"/>
      <family val="2"/>
    </font>
    <font>
      <sz val="8"/>
      <color indexed="8"/>
      <name val="Arial"/>
      <family val="2"/>
    </font>
    <font>
      <sz val="10"/>
      <name val="Arial"/>
      <family val="2"/>
    </font>
    <font>
      <b/>
      <i/>
      <sz val="10"/>
      <name val="Arial"/>
      <family val="2"/>
    </font>
    <font>
      <b/>
      <sz val="10"/>
      <name val="Arial"/>
      <family val="2"/>
    </font>
    <font>
      <i/>
      <sz val="10"/>
      <name val="Arial"/>
      <family val="2"/>
    </font>
    <font>
      <sz val="9"/>
      <name val="Arial"/>
      <family val="2"/>
    </font>
    <font>
      <u val="single"/>
      <sz val="8"/>
      <name val="Arial"/>
      <family val="2"/>
    </font>
    <font>
      <sz val="8"/>
      <name val="Arial"/>
      <family val="2"/>
    </font>
    <font>
      <i/>
      <sz val="8"/>
      <name val="Arial"/>
      <family val="2"/>
    </font>
    <font>
      <b/>
      <sz val="8"/>
      <name val="Arial"/>
      <family val="2"/>
    </font>
    <font>
      <b/>
      <vertAlign val="superscript"/>
      <sz val="8"/>
      <name val="Arial"/>
      <family val="2"/>
    </font>
    <font>
      <u val="single"/>
      <sz val="10"/>
      <name val="Arial"/>
      <family val="2"/>
    </font>
    <font>
      <b/>
      <sz val="8"/>
      <color indexed="8"/>
      <name val="Arial"/>
      <family val="2"/>
    </font>
    <font>
      <i/>
      <sz val="8"/>
      <color indexed="8"/>
      <name val="Arial"/>
      <family val="2"/>
    </font>
    <font>
      <sz val="10"/>
      <name val="Times New Roman"/>
      <family val="1"/>
    </font>
    <font>
      <sz val="10"/>
      <color indexed="8"/>
      <name val="MS Sans Serif"/>
      <family val="2"/>
    </font>
    <font>
      <b/>
      <sz val="10"/>
      <color indexed="8"/>
      <name val="Arial"/>
      <family val="2"/>
    </font>
    <font>
      <b/>
      <sz val="11"/>
      <color indexed="8"/>
      <name val="Calibri"/>
      <family val="2"/>
    </font>
    <font>
      <b/>
      <vertAlign val="superscript"/>
      <sz val="8"/>
      <color indexed="8"/>
      <name val="Arial"/>
      <family val="2"/>
    </font>
    <font>
      <b/>
      <sz val="11"/>
      <name val="Calibri"/>
      <family val="2"/>
    </font>
    <font>
      <sz val="8"/>
      <color indexed="9"/>
      <name val="Arial"/>
      <family val="2"/>
    </font>
    <font>
      <i/>
      <sz val="8"/>
      <color indexed="9"/>
      <name val="Arial"/>
      <family val="2"/>
    </font>
    <font>
      <sz val="10"/>
      <color indexed="8"/>
      <name val="Arial"/>
      <family val="0"/>
    </font>
    <font>
      <sz val="5.45"/>
      <color indexed="8"/>
      <name val="Arial"/>
      <family val="0"/>
    </font>
    <font>
      <sz val="10"/>
      <color indexed="8"/>
      <name val="Calibri"/>
      <family val="0"/>
    </font>
    <font>
      <sz val="11"/>
      <color indexed="8"/>
      <name val="Times New Roman"/>
      <family val="0"/>
    </font>
    <font>
      <sz val="10"/>
      <color indexed="8"/>
      <name val="Times New Roman"/>
      <family val="0"/>
    </font>
    <font>
      <sz val="5.45"/>
      <color indexed="8"/>
      <name val="Times New Roman"/>
      <family val="0"/>
    </font>
    <font>
      <sz val="6"/>
      <color indexed="8"/>
      <name val="Calibri"/>
      <family val="0"/>
    </font>
    <font>
      <sz val="8"/>
      <color indexed="8"/>
      <name val="Arial Narrow"/>
      <family val="0"/>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sz val="8"/>
      <color indexed="10"/>
      <name val="Arial"/>
      <family val="2"/>
    </font>
    <font>
      <sz val="8"/>
      <color indexed="53"/>
      <name val="Arial"/>
      <family val="2"/>
    </font>
    <font>
      <sz val="11"/>
      <color indexed="10"/>
      <name val="Calibri"/>
      <family val="2"/>
    </font>
    <font>
      <b/>
      <sz val="12"/>
      <color indexed="8"/>
      <name val="Arial"/>
      <family val="0"/>
    </font>
    <font>
      <sz val="12"/>
      <color indexed="8"/>
      <name val="Arial"/>
      <family val="0"/>
    </font>
    <font>
      <i/>
      <sz val="11"/>
      <color indexed="8"/>
      <name val="Calibri"/>
      <family val="0"/>
    </font>
    <font>
      <sz val="11"/>
      <color indexed="8"/>
      <name val="Calibri"/>
      <family val="0"/>
    </font>
    <font>
      <b/>
      <sz val="12"/>
      <color indexed="8"/>
      <name val="Times New Roman"/>
      <family val="0"/>
    </font>
    <font>
      <b/>
      <vertAlign val="superscript"/>
      <sz val="12"/>
      <color indexed="8"/>
      <name val="Times New Roman"/>
      <family val="0"/>
    </font>
    <font>
      <sz val="12"/>
      <color indexed="8"/>
      <name val="Times New Roman"/>
      <family val="0"/>
    </font>
    <font>
      <i/>
      <sz val="12"/>
      <color indexed="8"/>
      <name val="Times New Roman"/>
      <family val="0"/>
    </font>
    <font>
      <i/>
      <sz val="11"/>
      <color indexed="8"/>
      <name val="Times New Roman"/>
      <family val="0"/>
    </font>
    <font>
      <b/>
      <sz val="10"/>
      <color indexed="17"/>
      <name val="Arial"/>
      <family val="0"/>
    </font>
    <font>
      <b/>
      <sz val="11"/>
      <color indexed="49"/>
      <name val="Calibri"/>
      <family val="0"/>
    </font>
    <font>
      <i/>
      <sz val="10"/>
      <color indexed="8"/>
      <name val="Calibri"/>
      <family val="0"/>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8"/>
      <color rgb="FF3F3F76"/>
      <name val="Arial"/>
      <family val="2"/>
    </font>
    <font>
      <sz val="8"/>
      <color rgb="FFFA7D00"/>
      <name val="Arial"/>
      <family val="2"/>
    </font>
    <font>
      <sz val="8"/>
      <color rgb="FF9C6500"/>
      <name val="Arial"/>
      <family val="2"/>
    </font>
    <font>
      <sz val="10"/>
      <color theme="1"/>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8"/>
      <color theme="9" tint="-0.24997000396251678"/>
      <name val="Arial"/>
      <family val="2"/>
    </font>
    <font>
      <b/>
      <sz val="11"/>
      <color theme="1"/>
      <name val="Calibri"/>
      <family val="2"/>
    </font>
    <font>
      <sz val="11"/>
      <color rgb="FFFF0000"/>
      <name val="Calibri"/>
      <family val="2"/>
    </font>
    <font>
      <i/>
      <sz val="8"/>
      <color rgb="FF000000"/>
      <name val="Arial"/>
      <family val="2"/>
    </font>
    <font>
      <sz val="8"/>
      <color rgb="FF000000"/>
      <name val="Arial"/>
      <family val="2"/>
    </font>
    <font>
      <i/>
      <sz val="8"/>
      <color theme="0"/>
      <name val="Arial"/>
      <family val="2"/>
    </font>
    <font>
      <i/>
      <sz val="8"/>
      <color theme="1"/>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8" fillId="31" borderId="6">
      <alignment wrapText="1"/>
      <protection/>
    </xf>
    <xf numFmtId="0" fontId="73" fillId="0" borderId="7" applyNumberFormat="0" applyFill="0" applyAlignment="0" applyProtection="0"/>
    <xf numFmtId="0" fontId="74" fillId="32" borderId="0" applyNumberFormat="0" applyBorder="0" applyAlignment="0" applyProtection="0"/>
    <xf numFmtId="0" fontId="2" fillId="0" borderId="0">
      <alignment/>
      <protection/>
    </xf>
    <xf numFmtId="0" fontId="75" fillId="0" borderId="0">
      <alignment/>
      <protection/>
    </xf>
    <xf numFmtId="0" fontId="16" fillId="0" borderId="0" applyNumberFormat="0" applyFont="0" applyFill="0" applyBorder="0" applyAlignment="0" applyProtection="0"/>
    <xf numFmtId="0" fontId="0" fillId="33" borderId="8" applyNumberFormat="0" applyFont="0" applyAlignment="0" applyProtection="0"/>
    <xf numFmtId="0" fontId="76" fillId="27" borderId="9"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314">
    <xf numFmtId="0" fontId="0" fillId="0" borderId="0" xfId="0" applyAlignment="1">
      <alignment/>
    </xf>
    <xf numFmtId="0" fontId="2" fillId="0" borderId="0" xfId="0" applyFont="1" applyAlignment="1">
      <alignment/>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0" fontId="4" fillId="34" borderId="12" xfId="58" applyFont="1" applyFill="1" applyBorder="1" applyAlignment="1">
      <alignment horizontal="left"/>
      <protection/>
    </xf>
    <xf numFmtId="0" fontId="5" fillId="34" borderId="12" xfId="58" applyFont="1" applyFill="1" applyBorder="1" applyAlignment="1">
      <alignment horizontal="left"/>
      <protection/>
    </xf>
    <xf numFmtId="0" fontId="2" fillId="34" borderId="0" xfId="58" applyFont="1" applyFill="1" applyBorder="1" applyAlignment="1">
      <alignment horizontal="left"/>
      <protection/>
    </xf>
    <xf numFmtId="0" fontId="2" fillId="34" borderId="11" xfId="58" applyFont="1" applyFill="1" applyBorder="1" applyAlignment="1">
      <alignment horizontal="left"/>
      <protection/>
    </xf>
    <xf numFmtId="0" fontId="2" fillId="34" borderId="12" xfId="58" applyFont="1" applyFill="1" applyBorder="1" applyAlignment="1">
      <alignment horizontal="left"/>
      <protection/>
    </xf>
    <xf numFmtId="0" fontId="5" fillId="34" borderId="11" xfId="58" applyFont="1" applyFill="1" applyBorder="1" applyAlignment="1">
      <alignment horizontal="left" vertical="center"/>
      <protection/>
    </xf>
    <xf numFmtId="0" fontId="2" fillId="0" borderId="0" xfId="0" applyFont="1" applyAlignment="1">
      <alignment vertical="center"/>
    </xf>
    <xf numFmtId="0" fontId="2" fillId="34" borderId="11" xfId="58" applyFont="1" applyFill="1" applyBorder="1" applyAlignment="1">
      <alignment horizontal="left" vertical="center"/>
      <protection/>
    </xf>
    <xf numFmtId="0" fontId="2" fillId="0" borderId="0" xfId="0" applyFont="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0" fillId="0" borderId="0" xfId="0" applyFont="1" applyAlignment="1">
      <alignment/>
    </xf>
    <xf numFmtId="0" fontId="7" fillId="0" borderId="0" xfId="53" applyFont="1" applyFill="1" applyAlignment="1" applyProtection="1">
      <alignment/>
      <protection/>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Alignment="1">
      <alignment wrapText="1"/>
    </xf>
    <xf numFmtId="0" fontId="9" fillId="0" borderId="0" xfId="0" applyFont="1" applyFill="1" applyBorder="1" applyAlignment="1" applyProtection="1">
      <alignment/>
      <protection locked="0"/>
    </xf>
    <xf numFmtId="0" fontId="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1" fontId="8" fillId="0" borderId="16" xfId="0" applyNumberFormat="1" applyFont="1" applyFill="1" applyBorder="1" applyAlignment="1" applyProtection="1">
      <alignment horizontal="left"/>
      <protection locked="0"/>
    </xf>
    <xf numFmtId="1" fontId="8" fillId="0" borderId="17" xfId="0" applyNumberFormat="1" applyFont="1" applyFill="1" applyBorder="1" applyAlignment="1" applyProtection="1">
      <alignment horizontal="center"/>
      <protection locked="0"/>
    </xf>
    <xf numFmtId="0" fontId="8" fillId="0" borderId="18" xfId="0" applyNumberFormat="1" applyFont="1" applyFill="1" applyBorder="1" applyAlignment="1" applyProtection="1">
      <alignment horizontal="center" vertical="center" wrapText="1"/>
      <protection locked="0"/>
    </xf>
    <xf numFmtId="0" fontId="8" fillId="0" borderId="16" xfId="0" applyFont="1" applyFill="1" applyBorder="1" applyAlignment="1">
      <alignment/>
    </xf>
    <xf numFmtId="0" fontId="8" fillId="0" borderId="0" xfId="0" applyFont="1" applyFill="1" applyBorder="1" applyAlignment="1" applyProtection="1">
      <alignment/>
      <protection locked="0"/>
    </xf>
    <xf numFmtId="0" fontId="8" fillId="0" borderId="11" xfId="0" applyFont="1" applyFill="1" applyBorder="1" applyAlignment="1" applyProtection="1">
      <alignment horizontal="center"/>
      <protection locked="0"/>
    </xf>
    <xf numFmtId="0" fontId="8"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xf>
    <xf numFmtId="0" fontId="8" fillId="0" borderId="19" xfId="0" applyFont="1" applyFill="1" applyBorder="1" applyAlignment="1">
      <alignment/>
    </xf>
    <xf numFmtId="0" fontId="8" fillId="0" borderId="11" xfId="0" applyFont="1" applyFill="1" applyBorder="1" applyAlignment="1">
      <alignment/>
    </xf>
    <xf numFmtId="1" fontId="8" fillId="0" borderId="19" xfId="0" applyNumberFormat="1" applyFont="1" applyFill="1" applyBorder="1" applyAlignment="1">
      <alignment horizontal="center"/>
    </xf>
    <xf numFmtId="1" fontId="8" fillId="0" borderId="0" xfId="0" applyNumberFormat="1" applyFont="1" applyFill="1" applyAlignment="1">
      <alignment/>
    </xf>
    <xf numFmtId="0" fontId="10" fillId="0" borderId="0" xfId="0" applyFont="1" applyFill="1" applyAlignment="1">
      <alignment/>
    </xf>
    <xf numFmtId="0" fontId="10" fillId="0" borderId="11" xfId="0" applyFont="1" applyFill="1" applyBorder="1" applyAlignment="1" applyProtection="1">
      <alignment horizontal="center"/>
      <protection locked="0"/>
    </xf>
    <xf numFmtId="1" fontId="10" fillId="0" borderId="19" xfId="0" applyNumberFormat="1" applyFont="1" applyFill="1" applyBorder="1" applyAlignment="1">
      <alignment horizontal="center"/>
    </xf>
    <xf numFmtId="1" fontId="8" fillId="0" borderId="11" xfId="0" applyNumberFormat="1" applyFont="1" applyFill="1" applyBorder="1" applyAlignment="1">
      <alignment horizontal="center"/>
    </xf>
    <xf numFmtId="1" fontId="8" fillId="0" borderId="0" xfId="0" applyNumberFormat="1" applyFont="1" applyFill="1" applyAlignment="1">
      <alignment horizontal="center"/>
    </xf>
    <xf numFmtId="0" fontId="10" fillId="0" borderId="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vertical="center" wrapText="1"/>
    </xf>
    <xf numFmtId="1" fontId="10" fillId="0" borderId="11" xfId="0" applyNumberFormat="1" applyFont="1" applyFill="1" applyBorder="1" applyAlignment="1">
      <alignment horizontal="center" vertical="center"/>
    </xf>
    <xf numFmtId="1" fontId="10" fillId="0" borderId="12"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10" fillId="0" borderId="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1" fontId="10" fillId="0" borderId="19" xfId="0" applyNumberFormat="1" applyFont="1" applyFill="1" applyBorder="1" applyAlignment="1">
      <alignment horizontal="center" vertical="center"/>
    </xf>
    <xf numFmtId="0" fontId="10" fillId="0" borderId="12"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textRotation="90" wrapText="1"/>
    </xf>
    <xf numFmtId="0" fontId="8" fillId="0" borderId="14" xfId="0" applyFont="1" applyFill="1" applyBorder="1" applyAlignment="1" applyProtection="1">
      <alignment/>
      <protection locked="0"/>
    </xf>
    <xf numFmtId="0" fontId="8" fillId="0" borderId="15" xfId="0" applyFont="1" applyFill="1" applyBorder="1" applyAlignment="1" applyProtection="1">
      <alignment horizontal="center"/>
      <protection locked="0"/>
    </xf>
    <xf numFmtId="1" fontId="8" fillId="0" borderId="20"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43" fontId="8" fillId="0" borderId="0" xfId="42" applyFont="1" applyFill="1" applyAlignment="1">
      <alignment/>
    </xf>
    <xf numFmtId="1" fontId="8" fillId="0" borderId="0" xfId="0" applyNumberFormat="1" applyFont="1" applyFill="1" applyBorder="1" applyAlignment="1" applyProtection="1">
      <alignment/>
      <protection locked="0"/>
    </xf>
    <xf numFmtId="172" fontId="8" fillId="0" borderId="0" xfId="0" applyNumberFormat="1" applyFont="1" applyFill="1" applyBorder="1" applyAlignment="1">
      <alignment/>
    </xf>
    <xf numFmtId="0" fontId="8" fillId="0" borderId="0" xfId="0" applyFont="1" applyFill="1" applyBorder="1" applyAlignment="1">
      <alignment horizontal="center" vertical="center"/>
    </xf>
    <xf numFmtId="174" fontId="8" fillId="0" borderId="14" xfId="0" applyNumberFormat="1" applyFont="1" applyFill="1" applyBorder="1" applyAlignment="1">
      <alignment horizontal="center" vertical="center"/>
    </xf>
    <xf numFmtId="1" fontId="8" fillId="0" borderId="0" xfId="0" applyNumberFormat="1" applyFont="1" applyFill="1" applyBorder="1" applyAlignment="1">
      <alignment horizontal="center"/>
    </xf>
    <xf numFmtId="0" fontId="10" fillId="0" borderId="0" xfId="0" applyNumberFormat="1" applyFont="1" applyFill="1" applyBorder="1" applyAlignment="1" applyProtection="1">
      <alignment/>
      <protection locked="0"/>
    </xf>
    <xf numFmtId="1" fontId="10" fillId="0" borderId="0" xfId="0" applyNumberFormat="1" applyFont="1" applyFill="1" applyBorder="1" applyAlignment="1">
      <alignment horizontal="center"/>
    </xf>
    <xf numFmtId="0" fontId="10" fillId="0" borderId="0" xfId="0" applyFont="1" applyFill="1" applyBorder="1" applyAlignment="1">
      <alignment/>
    </xf>
    <xf numFmtId="0" fontId="8" fillId="0" borderId="14" xfId="0" applyFont="1" applyFill="1" applyBorder="1" applyAlignment="1">
      <alignment/>
    </xf>
    <xf numFmtId="1" fontId="8" fillId="0" borderId="14" xfId="0" applyNumberFormat="1" applyFont="1" applyFill="1" applyBorder="1" applyAlignment="1">
      <alignment horizontal="center"/>
    </xf>
    <xf numFmtId="0" fontId="9" fillId="0" borderId="0" xfId="0" applyFont="1" applyFill="1" applyBorder="1" applyAlignment="1">
      <alignment horizontal="left"/>
    </xf>
    <xf numFmtId="0" fontId="12" fillId="0" borderId="0" xfId="53" applyFont="1" applyFill="1" applyAlignment="1" applyProtection="1">
      <alignment/>
      <protection/>
    </xf>
    <xf numFmtId="0" fontId="2" fillId="0" borderId="0" xfId="0" applyFont="1" applyFill="1" applyAlignment="1">
      <alignment/>
    </xf>
    <xf numFmtId="0" fontId="2" fillId="0" borderId="0" xfId="0" applyFont="1" applyFill="1" applyAlignment="1">
      <alignment/>
    </xf>
    <xf numFmtId="22" fontId="8" fillId="0" borderId="0" xfId="0" applyNumberFormat="1" applyFont="1" applyFill="1" applyAlignment="1">
      <alignment/>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2" fillId="0" borderId="0" xfId="0" applyFont="1" applyFill="1" applyBorder="1" applyAlignment="1">
      <alignment/>
    </xf>
    <xf numFmtId="174" fontId="8" fillId="0" borderId="11" xfId="0" applyNumberFormat="1" applyFont="1" applyFill="1" applyBorder="1" applyAlignment="1">
      <alignment horizontal="center" vertical="center"/>
    </xf>
    <xf numFmtId="174" fontId="8" fillId="0" borderId="0" xfId="0" applyNumberFormat="1" applyFont="1" applyFill="1" applyBorder="1" applyAlignment="1">
      <alignment horizontal="center" vertical="center"/>
    </xf>
    <xf numFmtId="174" fontId="8" fillId="0" borderId="20" xfId="0" applyNumberFormat="1" applyFont="1" applyFill="1" applyBorder="1" applyAlignment="1">
      <alignment horizontal="center" vertical="center"/>
    </xf>
    <xf numFmtId="174" fontId="8" fillId="0" borderId="13" xfId="0" applyNumberFormat="1" applyFont="1" applyFill="1" applyBorder="1" applyAlignment="1">
      <alignment horizontal="center" vertical="center"/>
    </xf>
    <xf numFmtId="1" fontId="8" fillId="0" borderId="12" xfId="0" applyNumberFormat="1" applyFont="1" applyFill="1" applyBorder="1" applyAlignment="1">
      <alignment horizontal="center"/>
    </xf>
    <xf numFmtId="1" fontId="8" fillId="0" borderId="19" xfId="0" applyNumberFormat="1" applyFont="1" applyFill="1" applyBorder="1" applyAlignment="1">
      <alignment/>
    </xf>
    <xf numFmtId="1" fontId="10" fillId="0" borderId="11" xfId="0" applyNumberFormat="1" applyFont="1" applyFill="1" applyBorder="1" applyAlignment="1">
      <alignment horizontal="center"/>
    </xf>
    <xf numFmtId="1" fontId="10" fillId="0" borderId="12" xfId="0" applyNumberFormat="1" applyFont="1" applyFill="1" applyBorder="1" applyAlignment="1">
      <alignment horizontal="center"/>
    </xf>
    <xf numFmtId="1" fontId="8" fillId="0" borderId="15" xfId="0" applyNumberFormat="1" applyFont="1" applyFill="1" applyBorder="1" applyAlignment="1">
      <alignment horizontal="center"/>
    </xf>
    <xf numFmtId="1" fontId="2" fillId="0" borderId="0" xfId="0" applyNumberFormat="1" applyFont="1" applyFill="1" applyBorder="1" applyAlignment="1">
      <alignment horizontal="center"/>
    </xf>
    <xf numFmtId="175" fontId="8" fillId="0" borderId="0" xfId="0" applyNumberFormat="1" applyFont="1" applyFill="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176" fontId="2" fillId="0" borderId="0" xfId="42" applyNumberFormat="1" applyFont="1" applyFill="1" applyAlignment="1">
      <alignment horizontal="center" vertical="center"/>
    </xf>
    <xf numFmtId="172" fontId="2" fillId="0" borderId="0" xfId="0" applyNumberFormat="1" applyFont="1" applyFill="1" applyBorder="1" applyAlignment="1">
      <alignment/>
    </xf>
    <xf numFmtId="0" fontId="2" fillId="0" borderId="0" xfId="0" applyFont="1" applyFill="1" applyAlignment="1">
      <alignment horizontal="center" vertical="top" wrapText="1"/>
    </xf>
    <xf numFmtId="0" fontId="2" fillId="0" borderId="0" xfId="0" applyFont="1" applyFill="1" applyAlignment="1">
      <alignment vertical="center" wrapText="1"/>
    </xf>
    <xf numFmtId="0" fontId="2" fillId="0" borderId="0" xfId="0" applyFont="1" applyFill="1" applyAlignment="1" applyProtection="1">
      <alignment horizontal="center" wrapText="1"/>
      <protection locked="0"/>
    </xf>
    <xf numFmtId="0" fontId="2" fillId="0" borderId="16" xfId="0" applyFont="1" applyFill="1" applyBorder="1" applyAlignment="1">
      <alignment/>
    </xf>
    <xf numFmtId="0" fontId="2" fillId="0" borderId="16" xfId="0" applyFont="1" applyFill="1" applyBorder="1" applyAlignment="1">
      <alignment horizontal="center" wrapText="1"/>
    </xf>
    <xf numFmtId="0" fontId="2" fillId="0" borderId="16" xfId="0" applyFont="1" applyFill="1" applyBorder="1" applyAlignment="1">
      <alignment wrapText="1"/>
    </xf>
    <xf numFmtId="0" fontId="2" fillId="0" borderId="14" xfId="0" applyNumberFormat="1" applyFont="1" applyFill="1" applyBorder="1" applyAlignment="1">
      <alignment horizontal="center" vertical="center"/>
    </xf>
    <xf numFmtId="176" fontId="2" fillId="0" borderId="14" xfId="42" applyNumberFormat="1" applyFont="1" applyFill="1" applyBorder="1" applyAlignment="1">
      <alignment horizontal="center" vertical="center"/>
    </xf>
    <xf numFmtId="0" fontId="2" fillId="0" borderId="0" xfId="0" applyFont="1" applyFill="1" applyBorder="1" applyAlignment="1" applyProtection="1">
      <alignment/>
      <protection locked="0"/>
    </xf>
    <xf numFmtId="177" fontId="2" fillId="0" borderId="0" xfId="42" applyNumberFormat="1" applyFont="1" applyFill="1" applyAlignment="1">
      <alignment horizontal="center"/>
    </xf>
    <xf numFmtId="178" fontId="2" fillId="0" borderId="0" xfId="42" applyNumberFormat="1" applyFont="1" applyFill="1" applyAlignment="1">
      <alignment horizontal="center" vertical="center"/>
    </xf>
    <xf numFmtId="179" fontId="2" fillId="0" borderId="0" xfId="42" applyNumberFormat="1" applyFont="1" applyFill="1" applyAlignment="1">
      <alignment horizontal="left"/>
    </xf>
    <xf numFmtId="0" fontId="4" fillId="0" borderId="0" xfId="0" applyNumberFormat="1" applyFont="1" applyFill="1" applyBorder="1" applyAlignment="1" applyProtection="1">
      <alignment/>
      <protection locked="0"/>
    </xf>
    <xf numFmtId="0" fontId="4" fillId="0" borderId="0" xfId="0" applyFont="1" applyFill="1" applyAlignment="1">
      <alignment/>
    </xf>
    <xf numFmtId="0" fontId="4" fillId="0" borderId="0" xfId="0" applyFont="1" applyFill="1" applyBorder="1" applyAlignment="1">
      <alignment/>
    </xf>
    <xf numFmtId="179" fontId="2" fillId="0" borderId="0" xfId="42" applyNumberFormat="1" applyFont="1" applyFill="1" applyBorder="1" applyAlignment="1">
      <alignment horizontal="left"/>
    </xf>
    <xf numFmtId="0" fontId="4" fillId="0" borderId="0" xfId="0" applyFont="1" applyFill="1" applyBorder="1" applyAlignment="1" applyProtection="1">
      <alignment/>
      <protection locked="0"/>
    </xf>
    <xf numFmtId="177" fontId="4" fillId="0" borderId="0" xfId="42" applyNumberFormat="1" applyFont="1" applyFill="1" applyBorder="1" applyAlignment="1">
      <alignment horizontal="center"/>
    </xf>
    <xf numFmtId="178" fontId="4" fillId="0" borderId="0" xfId="0" applyNumberFormat="1" applyFont="1" applyFill="1" applyBorder="1" applyAlignment="1">
      <alignment horizontal="center"/>
    </xf>
    <xf numFmtId="43" fontId="4" fillId="0" borderId="0" xfId="42" applyFont="1" applyFill="1" applyBorder="1" applyAlignment="1">
      <alignment horizontal="center"/>
    </xf>
    <xf numFmtId="1" fontId="4" fillId="0" borderId="0" xfId="0" applyNumberFormat="1" applyFont="1" applyFill="1" applyBorder="1" applyAlignment="1">
      <alignment horizontal="center"/>
    </xf>
    <xf numFmtId="177" fontId="2" fillId="0" borderId="0" xfId="42" applyNumberFormat="1" applyFont="1" applyFill="1" applyBorder="1" applyAlignment="1">
      <alignment horizontal="center"/>
    </xf>
    <xf numFmtId="177" fontId="2" fillId="0" borderId="0" xfId="42" applyNumberFormat="1" applyFont="1" applyFill="1" applyBorder="1" applyAlignment="1">
      <alignment/>
    </xf>
    <xf numFmtId="0" fontId="2" fillId="0" borderId="14" xfId="0" applyFont="1" applyFill="1" applyBorder="1" applyAlignment="1" applyProtection="1">
      <alignment/>
      <protection locked="0"/>
    </xf>
    <xf numFmtId="0" fontId="2" fillId="0" borderId="14" xfId="0" applyFont="1" applyFill="1" applyBorder="1" applyAlignment="1">
      <alignment/>
    </xf>
    <xf numFmtId="177" fontId="2" fillId="0" borderId="14" xfId="42" applyNumberFormat="1" applyFont="1" applyFill="1" applyBorder="1" applyAlignment="1">
      <alignment horizontal="center"/>
    </xf>
    <xf numFmtId="177" fontId="2" fillId="0" borderId="14" xfId="42" applyNumberFormat="1" applyFont="1" applyFill="1" applyBorder="1" applyAlignment="1">
      <alignment/>
    </xf>
    <xf numFmtId="0" fontId="5" fillId="0" borderId="0" xfId="0" applyFont="1" applyFill="1" applyBorder="1" applyAlignment="1">
      <alignment/>
    </xf>
    <xf numFmtId="177" fontId="2" fillId="0" borderId="0" xfId="0" applyNumberFormat="1" applyFont="1" applyFill="1" applyBorder="1" applyAlignment="1">
      <alignment horizontal="center"/>
    </xf>
    <xf numFmtId="43" fontId="2" fillId="0" borderId="0" xfId="0" applyNumberFormat="1" applyFont="1" applyFill="1" applyBorder="1" applyAlignment="1">
      <alignment horizontal="center"/>
    </xf>
    <xf numFmtId="178" fontId="2" fillId="0" borderId="0" xfId="0" applyNumberFormat="1" applyFont="1" applyFill="1" applyBorder="1" applyAlignment="1">
      <alignment horizontal="center" vertical="center"/>
    </xf>
    <xf numFmtId="178" fontId="2" fillId="0" borderId="0" xfId="0" applyNumberFormat="1" applyFont="1" applyFill="1" applyAlignment="1">
      <alignment horizontal="center" vertical="center"/>
    </xf>
    <xf numFmtId="0" fontId="5" fillId="0" borderId="0" xfId="0" applyFont="1" applyFill="1" applyAlignment="1">
      <alignment vertical="center"/>
    </xf>
    <xf numFmtId="178" fontId="2" fillId="0" borderId="16"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178" fontId="2" fillId="0" borderId="0" xfId="0" applyNumberFormat="1" applyFont="1" applyFill="1" applyAlignment="1">
      <alignment/>
    </xf>
    <xf numFmtId="0" fontId="4" fillId="0" borderId="14" xfId="0" applyFont="1" applyFill="1" applyBorder="1" applyAlignment="1">
      <alignment/>
    </xf>
    <xf numFmtId="178" fontId="4" fillId="0" borderId="14" xfId="42" applyNumberFormat="1" applyFont="1" applyFill="1" applyBorder="1" applyAlignment="1">
      <alignment horizontal="center"/>
    </xf>
    <xf numFmtId="0" fontId="0" fillId="0" borderId="0" xfId="59" applyFont="1" applyFill="1" applyBorder="1">
      <alignment/>
      <protection/>
    </xf>
    <xf numFmtId="0" fontId="75" fillId="0" borderId="0" xfId="59" applyBorder="1">
      <alignment/>
      <protection/>
    </xf>
    <xf numFmtId="1" fontId="0" fillId="0" borderId="0" xfId="59" applyNumberFormat="1" applyFont="1" applyFill="1" applyBorder="1" applyAlignment="1">
      <alignment horizontal="right"/>
      <protection/>
    </xf>
    <xf numFmtId="0" fontId="0" fillId="0" borderId="0" xfId="59" applyFont="1" applyBorder="1">
      <alignment/>
      <protection/>
    </xf>
    <xf numFmtId="0" fontId="8" fillId="7" borderId="0" xfId="59" applyFont="1" applyFill="1" applyBorder="1" applyAlignment="1">
      <alignment horizontal="center" vertical="center" wrapText="1"/>
      <protection/>
    </xf>
    <xf numFmtId="0" fontId="0" fillId="0" borderId="0" xfId="59" applyFont="1" applyFill="1" applyBorder="1" applyAlignment="1">
      <alignment horizontal="center" vertical="center" wrapText="1"/>
      <protection/>
    </xf>
    <xf numFmtId="0" fontId="79" fillId="0" borderId="0" xfId="59" applyFont="1" applyFill="1" applyBorder="1" applyAlignment="1">
      <alignment horizontal="center" vertical="center" wrapText="1"/>
      <protection/>
    </xf>
    <xf numFmtId="0" fontId="80" fillId="0" borderId="0" xfId="59" applyFont="1" applyFill="1" applyBorder="1" applyAlignment="1">
      <alignment horizontal="center" vertical="center" wrapText="1"/>
      <protection/>
    </xf>
    <xf numFmtId="0" fontId="0" fillId="36" borderId="0" xfId="59" applyFont="1" applyFill="1" applyBorder="1" applyAlignment="1">
      <alignment horizontal="center" vertical="center" wrapText="1"/>
      <protection/>
    </xf>
    <xf numFmtId="1" fontId="0" fillId="0" borderId="0" xfId="59" applyNumberFormat="1" applyFont="1" applyFill="1" applyBorder="1" applyAlignment="1">
      <alignment horizontal="center" vertical="center" wrapText="1"/>
      <protection/>
    </xf>
    <xf numFmtId="0" fontId="15" fillId="0" borderId="0" xfId="59" applyFont="1" applyFill="1" applyBorder="1" applyAlignment="1">
      <alignment horizontal="center" vertical="center" wrapText="1"/>
      <protection/>
    </xf>
    <xf numFmtId="0" fontId="79" fillId="36" borderId="0" xfId="59" applyFont="1" applyFill="1" applyBorder="1" applyAlignment="1">
      <alignment horizontal="center" vertical="center" wrapText="1"/>
      <protection/>
    </xf>
    <xf numFmtId="1" fontId="1" fillId="0" borderId="0" xfId="60" applyNumberFormat="1" applyFont="1" applyFill="1" applyBorder="1" applyAlignment="1">
      <alignment horizontal="right"/>
    </xf>
    <xf numFmtId="182" fontId="1" fillId="36" borderId="0" xfId="60" applyNumberFormat="1" applyFont="1" applyFill="1" applyBorder="1" applyAlignment="1">
      <alignment horizontal="left"/>
    </xf>
    <xf numFmtId="0" fontId="79" fillId="0" borderId="0" xfId="59" applyFont="1" applyFill="1" applyBorder="1">
      <alignment/>
      <protection/>
    </xf>
    <xf numFmtId="43" fontId="0" fillId="0" borderId="0" xfId="59" applyNumberFormat="1" applyFont="1" applyFill="1" applyBorder="1">
      <alignment/>
      <protection/>
    </xf>
    <xf numFmtId="0" fontId="79" fillId="36" borderId="0" xfId="59" applyFont="1" applyFill="1" applyBorder="1">
      <alignment/>
      <protection/>
    </xf>
    <xf numFmtId="182" fontId="1" fillId="0" borderId="0" xfId="60" applyNumberFormat="1" applyFont="1" applyFill="1" applyBorder="1" applyAlignment="1">
      <alignment horizontal="left"/>
    </xf>
    <xf numFmtId="0" fontId="75" fillId="0" borderId="0" xfId="59" applyFill="1" applyBorder="1">
      <alignment/>
      <protection/>
    </xf>
    <xf numFmtId="0" fontId="0" fillId="0" borderId="0" xfId="59" applyFont="1" applyFill="1">
      <alignment/>
      <protection/>
    </xf>
    <xf numFmtId="0" fontId="75" fillId="0" borderId="0" xfId="59">
      <alignment/>
      <protection/>
    </xf>
    <xf numFmtId="1" fontId="0" fillId="0" borderId="0" xfId="59" applyNumberFormat="1" applyFont="1" applyFill="1" applyAlignment="1">
      <alignment horizontal="right"/>
      <protection/>
    </xf>
    <xf numFmtId="0" fontId="0" fillId="0" borderId="0" xfId="59" applyFont="1">
      <alignment/>
      <protection/>
    </xf>
    <xf numFmtId="0" fontId="0" fillId="0" borderId="21"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36" borderId="21" xfId="59" applyFont="1" applyFill="1" applyBorder="1" applyAlignment="1">
      <alignment horizontal="center" vertical="center" wrapText="1"/>
      <protection/>
    </xf>
    <xf numFmtId="1" fontId="0" fillId="0" borderId="21" xfId="59" applyNumberFormat="1" applyFont="1" applyFill="1" applyBorder="1" applyAlignment="1">
      <alignment horizontal="center" vertical="center" wrapText="1"/>
      <protection/>
    </xf>
    <xf numFmtId="0" fontId="79" fillId="0" borderId="21" xfId="59" applyFont="1" applyFill="1" applyBorder="1" applyAlignment="1">
      <alignment horizontal="center" vertical="center" wrapText="1"/>
      <protection/>
    </xf>
    <xf numFmtId="0" fontId="79" fillId="36" borderId="21" xfId="59" applyFont="1" applyFill="1" applyBorder="1" applyAlignment="1">
      <alignment horizontal="center" vertical="center" wrapText="1"/>
      <protection/>
    </xf>
    <xf numFmtId="1" fontId="1" fillId="0" borderId="12" xfId="60" applyNumberFormat="1" applyFont="1" applyFill="1" applyBorder="1" applyAlignment="1">
      <alignment horizontal="right"/>
    </xf>
    <xf numFmtId="182" fontId="1" fillId="36" borderId="11" xfId="60" applyNumberFormat="1" applyFont="1" applyFill="1" applyBorder="1" applyAlignment="1">
      <alignment horizontal="left"/>
    </xf>
    <xf numFmtId="1" fontId="1" fillId="0" borderId="19" xfId="60" applyNumberFormat="1" applyFont="1" applyFill="1" applyBorder="1" applyAlignment="1">
      <alignment horizontal="right"/>
    </xf>
    <xf numFmtId="0" fontId="79" fillId="0" borderId="22" xfId="59" applyFont="1" applyFill="1" applyBorder="1">
      <alignment/>
      <protection/>
    </xf>
    <xf numFmtId="178" fontId="0" fillId="0" borderId="18" xfId="59" applyNumberFormat="1" applyFont="1" applyFill="1" applyBorder="1">
      <alignment/>
      <protection/>
    </xf>
    <xf numFmtId="0" fontId="79" fillId="36" borderId="11" xfId="59" applyFont="1" applyFill="1" applyBorder="1">
      <alignment/>
      <protection/>
    </xf>
    <xf numFmtId="0" fontId="79" fillId="36" borderId="19" xfId="59" applyFont="1" applyFill="1" applyBorder="1">
      <alignment/>
      <protection/>
    </xf>
    <xf numFmtId="0" fontId="79" fillId="0" borderId="12" xfId="59" applyFont="1" applyFill="1" applyBorder="1">
      <alignment/>
      <protection/>
    </xf>
    <xf numFmtId="182" fontId="1" fillId="0" borderId="11" xfId="60" applyNumberFormat="1" applyFont="1" applyFill="1" applyBorder="1" applyAlignment="1">
      <alignment horizontal="left"/>
    </xf>
    <xf numFmtId="0" fontId="79" fillId="0" borderId="11" xfId="59" applyFont="1" applyFill="1" applyBorder="1">
      <alignment/>
      <protection/>
    </xf>
    <xf numFmtId="0" fontId="79" fillId="0" borderId="19" xfId="59" applyFont="1" applyFill="1" applyBorder="1">
      <alignment/>
      <protection/>
    </xf>
    <xf numFmtId="0" fontId="75" fillId="0" borderId="0" xfId="59" applyFill="1">
      <alignment/>
      <protection/>
    </xf>
    <xf numFmtId="0" fontId="79" fillId="0" borderId="15" xfId="59" applyFont="1" applyFill="1" applyBorder="1">
      <alignment/>
      <protection/>
    </xf>
    <xf numFmtId="0" fontId="79" fillId="0" borderId="20" xfId="59" applyFont="1" applyFill="1" applyBorder="1">
      <alignment/>
      <protection/>
    </xf>
    <xf numFmtId="9" fontId="0" fillId="0" borderId="0" xfId="63" applyFont="1" applyAlignment="1">
      <alignment/>
    </xf>
    <xf numFmtId="3" fontId="8" fillId="0" borderId="19" xfId="0" applyNumberFormat="1" applyFont="1" applyFill="1" applyBorder="1" applyAlignment="1">
      <alignment horizontal="center"/>
    </xf>
    <xf numFmtId="0" fontId="81" fillId="0" borderId="0" xfId="0" applyFont="1" applyAlignment="1">
      <alignment/>
    </xf>
    <xf numFmtId="0" fontId="82" fillId="0" borderId="0" xfId="0" applyFont="1" applyAlignment="1">
      <alignment/>
    </xf>
    <xf numFmtId="178" fontId="2" fillId="37" borderId="0" xfId="42" applyNumberFormat="1" applyFont="1" applyFill="1" applyAlignment="1">
      <alignment horizontal="center" vertical="center"/>
    </xf>
    <xf numFmtId="0" fontId="4" fillId="0" borderId="0" xfId="0" applyFont="1" applyFill="1" applyBorder="1" applyAlignment="1">
      <alignment/>
    </xf>
    <xf numFmtId="178" fontId="4" fillId="0" borderId="0" xfId="42" applyNumberFormat="1" applyFont="1" applyFill="1" applyBorder="1" applyAlignment="1">
      <alignment horizontal="center"/>
    </xf>
    <xf numFmtId="9" fontId="0" fillId="0" borderId="0" xfId="63" applyNumberFormat="1" applyFont="1" applyAlignment="1">
      <alignment/>
    </xf>
    <xf numFmtId="1" fontId="0" fillId="0" borderId="0" xfId="0" applyNumberFormat="1" applyFont="1" applyAlignment="1">
      <alignment/>
    </xf>
    <xf numFmtId="0" fontId="79" fillId="0" borderId="0" xfId="0" applyFont="1" applyFill="1" applyAlignment="1">
      <alignment/>
    </xf>
    <xf numFmtId="0" fontId="83" fillId="0" borderId="0" xfId="0" applyFont="1" applyAlignment="1">
      <alignment horizontal="left" readingOrder="1"/>
    </xf>
    <xf numFmtId="0" fontId="84" fillId="0" borderId="0" xfId="0" applyFont="1" applyAlignment="1">
      <alignment horizontal="left" readingOrder="1"/>
    </xf>
    <xf numFmtId="0" fontId="4" fillId="34" borderId="12" xfId="58" applyFont="1" applyFill="1" applyBorder="1" applyAlignment="1">
      <alignment horizontal="left"/>
      <protection/>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176" fontId="2" fillId="0" borderId="0" xfId="42" applyNumberFormat="1" applyFont="1" applyFill="1" applyBorder="1" applyAlignment="1">
      <alignment horizontal="center" vertical="center"/>
    </xf>
    <xf numFmtId="1" fontId="79" fillId="0" borderId="0" xfId="0" applyNumberFormat="1" applyFont="1" applyFill="1" applyBorder="1" applyAlignment="1">
      <alignment horizontal="center"/>
    </xf>
    <xf numFmtId="0" fontId="8" fillId="7" borderId="0" xfId="0" applyFont="1" applyFill="1" applyAlignment="1">
      <alignment/>
    </xf>
    <xf numFmtId="0" fontId="75" fillId="0" borderId="0" xfId="0" applyFont="1" applyAlignment="1">
      <alignment/>
    </xf>
    <xf numFmtId="0" fontId="75" fillId="0" borderId="0" xfId="0" applyFont="1" applyAlignment="1">
      <alignment horizontal="center" wrapText="1"/>
    </xf>
    <xf numFmtId="9" fontId="79" fillId="0" borderId="0" xfId="63" applyFont="1" applyAlignment="1">
      <alignment/>
    </xf>
    <xf numFmtId="0" fontId="2" fillId="7" borderId="0" xfId="0" applyFont="1" applyFill="1" applyAlignment="1">
      <alignment/>
    </xf>
    <xf numFmtId="176" fontId="4" fillId="0" borderId="16" xfId="42"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79" fillId="23" borderId="0" xfId="0" applyFont="1" applyFill="1" applyAlignment="1">
      <alignment/>
    </xf>
    <xf numFmtId="0" fontId="0" fillId="23" borderId="0" xfId="0" applyFont="1" applyFill="1" applyAlignment="1">
      <alignment/>
    </xf>
    <xf numFmtId="0" fontId="8" fillId="7" borderId="0" xfId="0" applyFont="1" applyFill="1" applyAlignment="1">
      <alignment wrapText="1"/>
    </xf>
    <xf numFmtId="177" fontId="10" fillId="0" borderId="19" xfId="42" applyNumberFormat="1" applyFont="1" applyFill="1" applyBorder="1" applyAlignment="1">
      <alignment horizontal="center"/>
    </xf>
    <xf numFmtId="3" fontId="8" fillId="0" borderId="20" xfId="0" applyNumberFormat="1" applyFont="1" applyFill="1" applyBorder="1" applyAlignment="1">
      <alignment horizontal="center"/>
    </xf>
    <xf numFmtId="0" fontId="8" fillId="0" borderId="21" xfId="59" applyFont="1" applyFill="1" applyBorder="1" applyAlignment="1">
      <alignment horizontal="center" vertical="center" wrapText="1"/>
      <protection/>
    </xf>
    <xf numFmtId="0" fontId="0" fillId="0" borderId="0" xfId="0" applyFont="1" applyFill="1" applyAlignment="1">
      <alignment/>
    </xf>
    <xf numFmtId="0" fontId="75" fillId="0" borderId="0" xfId="0" applyFont="1" applyFill="1" applyAlignment="1">
      <alignment/>
    </xf>
    <xf numFmtId="0" fontId="0" fillId="0" borderId="0" xfId="0" applyFill="1" applyAlignment="1">
      <alignment/>
    </xf>
    <xf numFmtId="0" fontId="75" fillId="0" borderId="0" xfId="0" applyFont="1" applyFill="1" applyAlignment="1">
      <alignment horizontal="center" wrapText="1"/>
    </xf>
    <xf numFmtId="0" fontId="0" fillId="0" borderId="0" xfId="0" applyFill="1" applyAlignment="1">
      <alignment horizontal="center" wrapText="1"/>
    </xf>
    <xf numFmtId="0" fontId="8" fillId="0" borderId="0" xfId="0" applyFont="1" applyAlignment="1">
      <alignment wrapText="1"/>
    </xf>
    <xf numFmtId="0" fontId="20" fillId="0" borderId="0" xfId="0" applyFont="1" applyFill="1" applyAlignment="1">
      <alignment/>
    </xf>
    <xf numFmtId="0" fontId="5" fillId="0" borderId="0" xfId="0" applyFont="1" applyFill="1" applyAlignment="1">
      <alignment/>
    </xf>
    <xf numFmtId="1" fontId="8" fillId="34" borderId="0" xfId="0" applyNumberFormat="1" applyFont="1" applyFill="1" applyAlignment="1">
      <alignment horizontal="center"/>
    </xf>
    <xf numFmtId="177" fontId="2" fillId="34" borderId="0" xfId="42" applyNumberFormat="1" applyFont="1" applyFill="1" applyAlignment="1">
      <alignment horizontal="center"/>
    </xf>
    <xf numFmtId="178" fontId="2" fillId="34" borderId="0" xfId="42" applyNumberFormat="1" applyFont="1" applyFill="1" applyAlignment="1">
      <alignment horizontal="center" vertical="center"/>
    </xf>
    <xf numFmtId="178" fontId="4" fillId="34" borderId="0" xfId="0" applyNumberFormat="1" applyFont="1" applyFill="1" applyBorder="1" applyAlignment="1">
      <alignment horizontal="center"/>
    </xf>
    <xf numFmtId="0" fontId="3" fillId="35" borderId="12" xfId="58" applyFont="1" applyFill="1" applyBorder="1" applyAlignment="1">
      <alignment horizontal="left"/>
      <protection/>
    </xf>
    <xf numFmtId="0" fontId="3" fillId="35" borderId="0" xfId="58" applyFont="1" applyFill="1" applyBorder="1" applyAlignment="1">
      <alignment horizontal="left"/>
      <protection/>
    </xf>
    <xf numFmtId="0" fontId="3" fillId="35" borderId="11" xfId="58" applyFont="1" applyFill="1" applyBorder="1" applyAlignment="1">
      <alignment horizontal="left"/>
      <protection/>
    </xf>
    <xf numFmtId="0" fontId="4" fillId="34" borderId="12" xfId="58" applyFont="1" applyFill="1" applyBorder="1" applyAlignment="1">
      <alignment horizontal="left"/>
      <protection/>
    </xf>
    <xf numFmtId="0" fontId="4" fillId="34" borderId="0" xfId="58" applyFont="1" applyFill="1" applyBorder="1" applyAlignment="1">
      <alignment horizontal="left"/>
      <protection/>
    </xf>
    <xf numFmtId="0" fontId="4" fillId="34" borderId="11" xfId="58" applyFont="1" applyFill="1" applyBorder="1" applyAlignment="1">
      <alignment horizontal="left"/>
      <protection/>
    </xf>
    <xf numFmtId="0" fontId="6" fillId="34" borderId="12" xfId="0" applyFont="1" applyFill="1" applyBorder="1" applyAlignment="1" applyProtection="1">
      <alignment vertical="top" wrapText="1"/>
      <protection locked="0"/>
    </xf>
    <xf numFmtId="0" fontId="6" fillId="34" borderId="0" xfId="0" applyFont="1" applyFill="1" applyBorder="1" applyAlignment="1" applyProtection="1">
      <alignment vertical="top" wrapText="1"/>
      <protection locked="0"/>
    </xf>
    <xf numFmtId="1" fontId="6" fillId="34" borderId="12" xfId="0" applyNumberFormat="1" applyFont="1" applyFill="1" applyBorder="1" applyAlignment="1" applyProtection="1">
      <alignment vertical="top" wrapText="1"/>
      <protection locked="0"/>
    </xf>
    <xf numFmtId="0" fontId="5" fillId="34" borderId="12" xfId="58" applyFont="1" applyFill="1" applyBorder="1" applyAlignment="1">
      <alignment horizontal="left"/>
      <protection/>
    </xf>
    <xf numFmtId="0" fontId="5" fillId="34" borderId="0" xfId="58" applyFont="1" applyFill="1" applyBorder="1" applyAlignment="1">
      <alignment horizontal="left"/>
      <protection/>
    </xf>
    <xf numFmtId="0" fontId="5" fillId="34" borderId="11" xfId="58" applyFont="1" applyFill="1" applyBorder="1" applyAlignment="1">
      <alignment horizontal="left"/>
      <protection/>
    </xf>
    <xf numFmtId="0" fontId="10" fillId="0" borderId="0" xfId="0" applyFont="1" applyFill="1" applyBorder="1" applyAlignment="1">
      <alignment horizontal="center" textRotation="90" wrapText="1"/>
    </xf>
    <xf numFmtId="0" fontId="8" fillId="0" borderId="0" xfId="0" applyFont="1" applyFill="1" applyAlignment="1">
      <alignment wrapText="1"/>
    </xf>
    <xf numFmtId="0" fontId="10" fillId="0" borderId="0" xfId="0" applyFont="1" applyFill="1" applyBorder="1" applyAlignment="1">
      <alignment vertical="top" textRotation="90" wrapText="1"/>
    </xf>
    <xf numFmtId="0" fontId="8" fillId="0" borderId="0" xfId="0" applyFont="1" applyFill="1" applyAlignment="1">
      <alignment vertical="top" textRotation="90" wrapText="1"/>
    </xf>
    <xf numFmtId="0" fontId="8" fillId="0" borderId="0" xfId="0" applyFont="1" applyFill="1" applyAlignment="1">
      <alignment vertical="top" wrapText="1"/>
    </xf>
    <xf numFmtId="1" fontId="8" fillId="0" borderId="12" xfId="0" applyNumberFormat="1" applyFont="1" applyFill="1" applyBorder="1" applyAlignment="1" applyProtection="1">
      <alignment horizontal="center" wrapText="1"/>
      <protection locked="0"/>
    </xf>
    <xf numFmtId="1" fontId="8" fillId="0" borderId="0" xfId="0" applyNumberFormat="1" applyFont="1" applyFill="1" applyBorder="1" applyAlignment="1" applyProtection="1">
      <alignment horizontal="center" wrapText="1"/>
      <protection locked="0"/>
    </xf>
    <xf numFmtId="0" fontId="8" fillId="0" borderId="0" xfId="0" applyFont="1" applyFill="1" applyBorder="1" applyAlignment="1">
      <alignment wrapText="1"/>
    </xf>
    <xf numFmtId="0" fontId="8" fillId="0" borderId="12"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8" fillId="0" borderId="12" xfId="0" applyNumberFormat="1" applyFont="1" applyFill="1" applyBorder="1" applyAlignment="1" applyProtection="1">
      <alignment horizontal="center" wrapText="1"/>
      <protection locked="0"/>
    </xf>
    <xf numFmtId="0" fontId="8" fillId="0" borderId="0" xfId="0" applyNumberFormat="1" applyFont="1" applyFill="1" applyBorder="1" applyAlignment="1" applyProtection="1">
      <alignment horizontal="center" wrapText="1"/>
      <protection locked="0"/>
    </xf>
    <xf numFmtId="0" fontId="8" fillId="0" borderId="0" xfId="0" applyFont="1" applyFill="1" applyAlignment="1">
      <alignment/>
    </xf>
    <xf numFmtId="1" fontId="10" fillId="0" borderId="12"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0" fontId="10" fillId="0" borderId="0" xfId="0" applyFont="1" applyFill="1" applyAlignment="1" applyProtection="1">
      <alignment vertical="top" wrapText="1"/>
      <protection locked="0"/>
    </xf>
    <xf numFmtId="0" fontId="8" fillId="0" borderId="6" xfId="0" applyNumberFormat="1" applyFont="1" applyFill="1" applyBorder="1" applyAlignment="1" applyProtection="1">
      <alignment horizontal="center" vertical="center" wrapText="1"/>
      <protection locked="0"/>
    </xf>
    <xf numFmtId="0" fontId="8" fillId="0" borderId="2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9" xfId="0" applyFont="1" applyFill="1" applyBorder="1" applyAlignment="1">
      <alignment horizontal="center" vertical="center" wrapText="1"/>
    </xf>
    <xf numFmtId="0" fontId="8" fillId="0" borderId="2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locked="0"/>
    </xf>
    <xf numFmtId="1" fontId="8" fillId="0" borderId="12"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8" fillId="0" borderId="0" xfId="0" applyFont="1" applyFill="1" applyAlignment="1">
      <alignment/>
    </xf>
    <xf numFmtId="0" fontId="10" fillId="0"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pplyProtection="1">
      <alignment wrapText="1"/>
      <protection locked="0"/>
    </xf>
    <xf numFmtId="0" fontId="8" fillId="0" borderId="6" xfId="0" applyFont="1" applyFill="1" applyBorder="1" applyAlignment="1">
      <alignment horizontal="center"/>
    </xf>
    <xf numFmtId="0" fontId="2" fillId="0" borderId="0" xfId="0" applyFont="1" applyFill="1" applyAlignment="1">
      <alignment/>
    </xf>
    <xf numFmtId="1" fontId="10" fillId="0" borderId="0" xfId="0" applyNumberFormat="1" applyFont="1" applyFill="1" applyAlignment="1">
      <alignment horizontal="left" vertical="top" wrapText="1"/>
    </xf>
    <xf numFmtId="0" fontId="8" fillId="0" borderId="0" xfId="0" applyFont="1" applyFill="1" applyAlignment="1">
      <alignment vertical="top"/>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14" xfId="0" applyFont="1" applyFill="1" applyBorder="1" applyAlignment="1">
      <alignment wrapText="1"/>
    </xf>
    <xf numFmtId="0" fontId="0" fillId="0" borderId="14" xfId="0" applyBorder="1" applyAlignment="1">
      <alignment/>
    </xf>
    <xf numFmtId="0" fontId="2" fillId="0" borderId="0" xfId="0" applyFont="1" applyFill="1" applyAlignment="1">
      <alignment vertical="top" textRotation="90" wrapText="1"/>
    </xf>
    <xf numFmtId="0" fontId="4" fillId="0" borderId="0" xfId="0" applyFont="1" applyFill="1" applyBorder="1" applyAlignment="1">
      <alignment vertical="top" textRotation="90" wrapText="1"/>
    </xf>
    <xf numFmtId="0" fontId="2" fillId="0" borderId="0" xfId="0" applyFont="1" applyFill="1" applyAlignment="1">
      <alignment vertical="top" wrapText="1"/>
    </xf>
    <xf numFmtId="0" fontId="4" fillId="0" borderId="0" xfId="0" applyFont="1" applyFill="1" applyBorder="1" applyAlignment="1">
      <alignment horizontal="right" textRotation="90" wrapText="1"/>
    </xf>
    <xf numFmtId="0" fontId="2" fillId="0" borderId="0" xfId="0" applyFont="1" applyFill="1" applyAlignment="1">
      <alignment horizontal="right"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5" fillId="0" borderId="0" xfId="0" applyFont="1" applyFill="1" applyAlignment="1" applyProtection="1">
      <alignment wrapText="1"/>
      <protection locked="0"/>
    </xf>
    <xf numFmtId="0" fontId="2" fillId="0" borderId="16" xfId="0" applyFont="1" applyFill="1" applyBorder="1" applyAlignment="1">
      <alignment horizontal="center" wrapText="1"/>
    </xf>
    <xf numFmtId="0" fontId="4" fillId="0" borderId="0" xfId="0" applyFont="1" applyFill="1" applyAlignment="1">
      <alignment vertical="top" wrapText="1"/>
    </xf>
    <xf numFmtId="0" fontId="2" fillId="0" borderId="0" xfId="0" applyFont="1" applyFill="1" applyBorder="1" applyAlignment="1">
      <alignment wrapText="1"/>
    </xf>
    <xf numFmtId="0" fontId="0" fillId="0" borderId="0" xfId="0" applyAlignment="1">
      <alignment wrapText="1"/>
    </xf>
    <xf numFmtId="0" fontId="1" fillId="0" borderId="0" xfId="59" applyFont="1" applyFill="1" applyBorder="1" applyAlignment="1">
      <alignment horizontal="left" wrapText="1" readingOrder="1"/>
      <protection/>
    </xf>
    <xf numFmtId="0" fontId="75" fillId="0" borderId="0" xfId="59" applyBorder="1" applyAlignment="1">
      <alignment wrapText="1" readingOrder="1"/>
      <protection/>
    </xf>
    <xf numFmtId="0" fontId="13" fillId="0" borderId="0" xfId="59" applyFont="1" applyFill="1" applyBorder="1" applyAlignment="1">
      <alignment horizontal="left" wrapText="1" readingOrder="1"/>
      <protection/>
    </xf>
    <xf numFmtId="0" fontId="75" fillId="0" borderId="0" xfId="59" applyFill="1" applyBorder="1" applyAlignment="1">
      <alignment wrapText="1"/>
      <protection/>
    </xf>
    <xf numFmtId="0" fontId="21" fillId="38" borderId="0" xfId="59" applyFont="1" applyFill="1" applyBorder="1" applyAlignment="1">
      <alignment horizontal="left" vertical="center" wrapText="1"/>
      <protection/>
    </xf>
    <xf numFmtId="0" fontId="85" fillId="38" borderId="0" xfId="59" applyFont="1" applyFill="1" applyBorder="1" applyAlignment="1">
      <alignment horizontal="left" vertical="center" wrapText="1"/>
      <protection/>
    </xf>
    <xf numFmtId="0" fontId="86" fillId="0" borderId="0" xfId="59" applyFont="1" applyFill="1" applyBorder="1" applyAlignment="1">
      <alignment horizontal="left" vertical="center" wrapText="1"/>
      <protection/>
    </xf>
    <xf numFmtId="0" fontId="13" fillId="0" borderId="0" xfId="59" applyFont="1" applyFill="1" applyAlignment="1">
      <alignment horizontal="left" wrapText="1" readingOrder="1"/>
      <protection/>
    </xf>
    <xf numFmtId="0" fontId="87" fillId="0" borderId="0" xfId="59" applyFont="1" applyAlignment="1">
      <alignment wrapText="1" readingOrder="1"/>
      <protection/>
    </xf>
    <xf numFmtId="0" fontId="87" fillId="0" borderId="0" xfId="59" applyFont="1" applyFill="1" applyAlignment="1">
      <alignment wrapText="1"/>
      <protection/>
    </xf>
    <xf numFmtId="0" fontId="1" fillId="0" borderId="0" xfId="59" applyFont="1" applyAlignment="1">
      <alignment horizontal="left" vertical="center" wrapText="1"/>
      <protection/>
    </xf>
    <xf numFmtId="0" fontId="86" fillId="0" borderId="0" xfId="59" applyFont="1" applyAlignment="1">
      <alignment horizontal="left" vertical="center" wrapText="1"/>
      <protection/>
    </xf>
    <xf numFmtId="0" fontId="0" fillId="0" borderId="0" xfId="59" applyFont="1" applyFill="1" applyAlignment="1">
      <alignment horizontal="left" vertical="center" wrapText="1"/>
      <protection/>
    </xf>
    <xf numFmtId="0" fontId="87" fillId="0" borderId="0" xfId="0" applyFont="1" applyAlignment="1">
      <alignment horizontal="center" wrapText="1"/>
    </xf>
    <xf numFmtId="0" fontId="4" fillId="0" borderId="0" xfId="0" applyFont="1" applyFill="1" applyAlignment="1">
      <alignment horizontal="center" wrapText="1"/>
    </xf>
    <xf numFmtId="0" fontId="71" fillId="0" borderId="0" xfId="53" applyAlignment="1" applyProtection="1">
      <alignment/>
      <protection/>
    </xf>
    <xf numFmtId="0" fontId="2" fillId="0" borderId="0" xfId="0" applyFont="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evel1a" xfId="55"/>
    <cellStyle name="Linked Cell" xfId="56"/>
    <cellStyle name="Neutral" xfId="57"/>
    <cellStyle name="Normal 2" xfId="58"/>
    <cellStyle name="Normal 3" xfId="59"/>
    <cellStyle name="Normal_G2.2" xfId="60"/>
    <cellStyle name="Note" xfId="61"/>
    <cellStyle name="Output" xfId="62"/>
    <cellStyle name="Percent" xfId="63"/>
    <cellStyle name="Title" xfId="64"/>
    <cellStyle name="Total" xfId="65"/>
    <cellStyle name="Warning Text" xfId="66"/>
  </cellStyles>
  <dxfs count="9">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worksheet" Target="worksheets/sheet13.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28075"/>
          <c:w val="0.9495"/>
          <c:h val="0.45725"/>
        </c:manualLayout>
      </c:layout>
      <c:lineChart>
        <c:grouping val="standard"/>
        <c:varyColors val="0"/>
        <c:ser>
          <c:idx val="0"/>
          <c:order val="0"/>
          <c:tx>
            <c:strRef>
              <c:f>'Data C_A1.1'!$F$6</c:f>
              <c:strCache>
                <c:ptCount val="1"/>
                <c:pt idx="0">
                  <c:v>25-34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FF0000"/>
                </a:solidFill>
              </a:ln>
            </c:spPr>
          </c:marker>
          <c:cat>
            <c:strRef>
              <c:f>'Data C_A1.1'!$H$7:$H$43</c:f>
              <c:strCache>
                <c:ptCount val="37"/>
                <c:pt idx="0">
                  <c:v>Korea</c:v>
                </c:pt>
                <c:pt idx="1">
                  <c:v>Canada</c:v>
                </c:pt>
                <c:pt idx="2">
                  <c:v>Russian Federation1</c:v>
                </c:pt>
                <c:pt idx="3">
                  <c:v>Japan</c:v>
                </c:pt>
                <c:pt idx="4">
                  <c:v>New Zealand</c:v>
                </c:pt>
                <c:pt idx="5">
                  <c:v>Norway</c:v>
                </c:pt>
                <c:pt idx="6">
                  <c:v>Ireland</c:v>
                </c:pt>
                <c:pt idx="7">
                  <c:v>Denmark</c:v>
                </c:pt>
                <c:pt idx="8">
                  <c:v>Israel</c:v>
                </c:pt>
                <c:pt idx="9">
                  <c:v>Belgium</c:v>
                </c:pt>
                <c:pt idx="10">
                  <c:v>Australia</c:v>
                </c:pt>
                <c:pt idx="11">
                  <c:v>United States</c:v>
                </c:pt>
                <c:pt idx="12">
                  <c:v>Sweden</c:v>
                </c:pt>
                <c:pt idx="13">
                  <c:v>France</c:v>
                </c:pt>
                <c:pt idx="14">
                  <c:v>Netherlands</c:v>
                </c:pt>
                <c:pt idx="15">
                  <c:v>Spain</c:v>
                </c:pt>
                <c:pt idx="16">
                  <c:v>Luxembourg</c:v>
                </c:pt>
                <c:pt idx="17">
                  <c:v>Switzerland</c:v>
                </c:pt>
                <c:pt idx="18">
                  <c:v>United Kingdom</c:v>
                </c:pt>
                <c:pt idx="19">
                  <c:v>Finland</c:v>
                </c:pt>
                <c:pt idx="20">
                  <c:v>Estonia</c:v>
                </c:pt>
                <c:pt idx="21">
                  <c:v>OECD average</c:v>
                </c:pt>
                <c:pt idx="22">
                  <c:v>Chile</c:v>
                </c:pt>
                <c:pt idx="23">
                  <c:v>Iceland</c:v>
                </c:pt>
                <c:pt idx="24">
                  <c:v>Poland</c:v>
                </c:pt>
                <c:pt idx="25">
                  <c:v>Slovenia</c:v>
                </c:pt>
                <c:pt idx="26">
                  <c:v>Greece</c:v>
                </c:pt>
                <c:pt idx="27">
                  <c:v>Hungary</c:v>
                </c:pt>
                <c:pt idx="28">
                  <c:v>Germany</c:v>
                </c:pt>
                <c:pt idx="29">
                  <c:v>Portugal</c:v>
                </c:pt>
                <c:pt idx="30">
                  <c:v>Italy</c:v>
                </c:pt>
                <c:pt idx="31">
                  <c:v>Mexico</c:v>
                </c:pt>
                <c:pt idx="32">
                  <c:v>Austria</c:v>
                </c:pt>
                <c:pt idx="33">
                  <c:v>Slovak Republic</c:v>
                </c:pt>
                <c:pt idx="34">
                  <c:v>Czech Republic</c:v>
                </c:pt>
                <c:pt idx="35">
                  <c:v>Turkey</c:v>
                </c:pt>
                <c:pt idx="36">
                  <c:v>Brazil</c:v>
                </c:pt>
              </c:strCache>
            </c:strRef>
          </c:cat>
          <c:val>
            <c:numRef>
              <c:f>'Data C_A1.1'!$F$7:$F$43</c:f>
              <c:numCache>
                <c:ptCount val="37"/>
                <c:pt idx="0">
                  <c:v>57.85150420695149</c:v>
                </c:pt>
                <c:pt idx="1">
                  <c:v>55.87602045393379</c:v>
                </c:pt>
                <c:pt idx="2">
                  <c:v>55.48</c:v>
                </c:pt>
                <c:pt idx="3">
                  <c:v>55.0609756097561</c:v>
                </c:pt>
                <c:pt idx="4">
                  <c:v>47.550213420151984</c:v>
                </c:pt>
                <c:pt idx="5">
                  <c:v>45.57869580061455</c:v>
                </c:pt>
                <c:pt idx="6">
                  <c:v>45.06474736609233</c:v>
                </c:pt>
                <c:pt idx="7">
                  <c:v>43.093142850784055</c:v>
                </c:pt>
                <c:pt idx="8">
                  <c:v>42.28491041018806</c:v>
                </c:pt>
                <c:pt idx="9">
                  <c:v>42.27143619735644</c:v>
                </c:pt>
                <c:pt idx="10">
                  <c:v>41.996830427892235</c:v>
                </c:pt>
                <c:pt idx="11">
                  <c:v>41.56489438597641</c:v>
                </c:pt>
                <c:pt idx="12">
                  <c:v>40.75873972084411</c:v>
                </c:pt>
                <c:pt idx="13">
                  <c:v>40.66569742449343</c:v>
                </c:pt>
                <c:pt idx="14">
                  <c:v>39.766334415959825</c:v>
                </c:pt>
                <c:pt idx="15">
                  <c:v>38.75875862790212</c:v>
                </c:pt>
                <c:pt idx="16">
                  <c:v>38.72797323009731</c:v>
                </c:pt>
                <c:pt idx="17">
                  <c:v>38.48261721566519</c:v>
                </c:pt>
                <c:pt idx="18">
                  <c:v>38.44243124228384</c:v>
                </c:pt>
                <c:pt idx="19">
                  <c:v>38.28905303907777</c:v>
                </c:pt>
                <c:pt idx="20">
                  <c:v>35.766100185130846</c:v>
                </c:pt>
                <c:pt idx="21">
                  <c:v>35.42036300259897</c:v>
                </c:pt>
                <c:pt idx="22">
                  <c:v>33.732754549624886</c:v>
                </c:pt>
                <c:pt idx="23">
                  <c:v>32.831466451080075</c:v>
                </c:pt>
                <c:pt idx="24">
                  <c:v>32.133198106828935</c:v>
                </c:pt>
                <c:pt idx="25">
                  <c:v>30.041326473714587</c:v>
                </c:pt>
                <c:pt idx="26">
                  <c:v>28.227978095769686</c:v>
                </c:pt>
                <c:pt idx="27">
                  <c:v>23.960701725425363</c:v>
                </c:pt>
                <c:pt idx="28">
                  <c:v>23.916872469254972</c:v>
                </c:pt>
                <c:pt idx="29">
                  <c:v>23.173708804797645</c:v>
                </c:pt>
                <c:pt idx="30">
                  <c:v>19.9048403908965</c:v>
                </c:pt>
                <c:pt idx="31">
                  <c:v>19.70612692895017</c:v>
                </c:pt>
                <c:pt idx="32">
                  <c:v>19.391312873622137</c:v>
                </c:pt>
                <c:pt idx="33">
                  <c:v>18.438621833991807</c:v>
                </c:pt>
                <c:pt idx="34">
                  <c:v>17.674836407959877</c:v>
                </c:pt>
                <c:pt idx="35">
                  <c:v>15.463108320251177</c:v>
                </c:pt>
                <c:pt idx="36">
                  <c:v>11.000713087173324</c:v>
                </c:pt>
              </c:numCache>
            </c:numRef>
          </c:val>
          <c:smooth val="0"/>
        </c:ser>
        <c:ser>
          <c:idx val="1"/>
          <c:order val="1"/>
          <c:tx>
            <c:strRef>
              <c:f>'Data C_A1.1'!$G$6</c:f>
              <c:strCache>
                <c:ptCount val="1"/>
                <c:pt idx="0">
                  <c:v>55-64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noFill/>
              </a:ln>
            </c:spPr>
          </c:marker>
          <c:dPt>
            <c:idx val="20"/>
            <c:spPr>
              <a:ln w="3175">
                <a:noFill/>
              </a:ln>
            </c:spPr>
            <c:marker>
              <c:size val="9"/>
              <c:spPr>
                <a:solidFill>
                  <a:srgbClr val="FF0000"/>
                </a:solidFill>
                <a:ln>
                  <a:noFill/>
                </a:ln>
              </c:spPr>
            </c:marker>
          </c:dPt>
          <c:cat>
            <c:strRef>
              <c:f>'Data C_A1.1'!$H$7:$H$43</c:f>
              <c:strCache>
                <c:ptCount val="37"/>
                <c:pt idx="0">
                  <c:v>Korea</c:v>
                </c:pt>
                <c:pt idx="1">
                  <c:v>Canada</c:v>
                </c:pt>
                <c:pt idx="2">
                  <c:v>Russian Federation1</c:v>
                </c:pt>
                <c:pt idx="3">
                  <c:v>Japan</c:v>
                </c:pt>
                <c:pt idx="4">
                  <c:v>New Zealand</c:v>
                </c:pt>
                <c:pt idx="5">
                  <c:v>Norway</c:v>
                </c:pt>
                <c:pt idx="6">
                  <c:v>Ireland</c:v>
                </c:pt>
                <c:pt idx="7">
                  <c:v>Denmark</c:v>
                </c:pt>
                <c:pt idx="8">
                  <c:v>Israel</c:v>
                </c:pt>
                <c:pt idx="9">
                  <c:v>Belgium</c:v>
                </c:pt>
                <c:pt idx="10">
                  <c:v>Australia</c:v>
                </c:pt>
                <c:pt idx="11">
                  <c:v>United States</c:v>
                </c:pt>
                <c:pt idx="12">
                  <c:v>Sweden</c:v>
                </c:pt>
                <c:pt idx="13">
                  <c:v>France</c:v>
                </c:pt>
                <c:pt idx="14">
                  <c:v>Netherlands</c:v>
                </c:pt>
                <c:pt idx="15">
                  <c:v>Spain</c:v>
                </c:pt>
                <c:pt idx="16">
                  <c:v>Luxembourg</c:v>
                </c:pt>
                <c:pt idx="17">
                  <c:v>Switzerland</c:v>
                </c:pt>
                <c:pt idx="18">
                  <c:v>United Kingdom</c:v>
                </c:pt>
                <c:pt idx="19">
                  <c:v>Finland</c:v>
                </c:pt>
                <c:pt idx="20">
                  <c:v>Estonia</c:v>
                </c:pt>
                <c:pt idx="21">
                  <c:v>OECD average</c:v>
                </c:pt>
                <c:pt idx="22">
                  <c:v>Chile</c:v>
                </c:pt>
                <c:pt idx="23">
                  <c:v>Iceland</c:v>
                </c:pt>
                <c:pt idx="24">
                  <c:v>Poland</c:v>
                </c:pt>
                <c:pt idx="25">
                  <c:v>Slovenia</c:v>
                </c:pt>
                <c:pt idx="26">
                  <c:v>Greece</c:v>
                </c:pt>
                <c:pt idx="27">
                  <c:v>Hungary</c:v>
                </c:pt>
                <c:pt idx="28">
                  <c:v>Germany</c:v>
                </c:pt>
                <c:pt idx="29">
                  <c:v>Portugal</c:v>
                </c:pt>
                <c:pt idx="30">
                  <c:v>Italy</c:v>
                </c:pt>
                <c:pt idx="31">
                  <c:v>Mexico</c:v>
                </c:pt>
                <c:pt idx="32">
                  <c:v>Austria</c:v>
                </c:pt>
                <c:pt idx="33">
                  <c:v>Slovak Republic</c:v>
                </c:pt>
                <c:pt idx="34">
                  <c:v>Czech Republic</c:v>
                </c:pt>
                <c:pt idx="35">
                  <c:v>Turkey</c:v>
                </c:pt>
                <c:pt idx="36">
                  <c:v>Brazil</c:v>
                </c:pt>
              </c:strCache>
            </c:strRef>
          </c:cat>
          <c:val>
            <c:numRef>
              <c:f>'Data C_A1.1'!$G$7:$G$43</c:f>
              <c:numCache>
                <c:ptCount val="37"/>
                <c:pt idx="0">
                  <c:v>11.981958813430587</c:v>
                </c:pt>
                <c:pt idx="1">
                  <c:v>39.86561571262437</c:v>
                </c:pt>
                <c:pt idx="2">
                  <c:v>44.48</c:v>
                </c:pt>
                <c:pt idx="3">
                  <c:v>26.033519553072626</c:v>
                </c:pt>
                <c:pt idx="4">
                  <c:v>33.98508211355838</c:v>
                </c:pt>
                <c:pt idx="5">
                  <c:v>27.981811822315496</c:v>
                </c:pt>
                <c:pt idx="6">
                  <c:v>18.634272726758503</c:v>
                </c:pt>
                <c:pt idx="7">
                  <c:v>26.252598568200888</c:v>
                </c:pt>
                <c:pt idx="8">
                  <c:v>44.14721038233984</c:v>
                </c:pt>
                <c:pt idx="9">
                  <c:v>22.27403412892846</c:v>
                </c:pt>
                <c:pt idx="10">
                  <c:v>28.66199383901067</c:v>
                </c:pt>
                <c:pt idx="11">
                  <c:v>40.03988952918596</c:v>
                </c:pt>
                <c:pt idx="12">
                  <c:v>26.480563170206004</c:v>
                </c:pt>
                <c:pt idx="13">
                  <c:v>17.376315495565567</c:v>
                </c:pt>
                <c:pt idx="14">
                  <c:v>26.461588264061955</c:v>
                </c:pt>
                <c:pt idx="15">
                  <c:v>15.988430020317313</c:v>
                </c:pt>
                <c:pt idx="16">
                  <c:v>19.35865630380503</c:v>
                </c:pt>
                <c:pt idx="17">
                  <c:v>27.333346319167234</c:v>
                </c:pt>
                <c:pt idx="18">
                  <c:v>27.18717258070084</c:v>
                </c:pt>
                <c:pt idx="19">
                  <c:v>28.54750813318878</c:v>
                </c:pt>
                <c:pt idx="20">
                  <c:v>31.608742629036847</c:v>
                </c:pt>
                <c:pt idx="21">
                  <c:v>20.079794102095</c:v>
                </c:pt>
                <c:pt idx="22">
                  <c:v>17.106037697412717</c:v>
                </c:pt>
                <c:pt idx="23">
                  <c:v>23.586006606260714</c:v>
                </c:pt>
                <c:pt idx="24">
                  <c:v>12.038916343099189</c:v>
                </c:pt>
                <c:pt idx="25">
                  <c:v>16.059164384587458</c:v>
                </c:pt>
                <c:pt idx="26">
                  <c:v>15.455970683118874</c:v>
                </c:pt>
                <c:pt idx="27">
                  <c:v>16.092919406343796</c:v>
                </c:pt>
                <c:pt idx="28">
                  <c:v>24.404270086261025</c:v>
                </c:pt>
                <c:pt idx="29">
                  <c:v>7.661439492361315</c:v>
                </c:pt>
                <c:pt idx="30">
                  <c:v>9.840640503103291</c:v>
                </c:pt>
                <c:pt idx="31">
                  <c:v>9.60533968988935</c:v>
                </c:pt>
                <c:pt idx="32">
                  <c:v>15.211576526058769</c:v>
                </c:pt>
                <c:pt idx="33">
                  <c:v>10.869203339787454</c:v>
                </c:pt>
                <c:pt idx="34">
                  <c:v>10.622328071992078</c:v>
                </c:pt>
                <c:pt idx="35">
                  <c:v>9.457689284778622</c:v>
                </c:pt>
                <c:pt idx="36">
                  <c:v>9.147316860961844</c:v>
                </c:pt>
              </c:numCache>
            </c:numRef>
          </c:val>
          <c:smooth val="0"/>
        </c:ser>
        <c:hiLowLines>
          <c:spPr>
            <a:ln w="3175">
              <a:solidFill>
                <a:srgbClr val="000000"/>
              </a:solidFill>
            </a:ln>
          </c:spPr>
        </c:hiLowLines>
        <c:marker val="1"/>
        <c:axId val="42966072"/>
        <c:axId val="51150329"/>
      </c:lineChart>
      <c:catAx>
        <c:axId val="4296607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51150329"/>
        <c:crosses val="autoZero"/>
        <c:auto val="1"/>
        <c:lblOffset val="100"/>
        <c:tickLblSkip val="1"/>
        <c:noMultiLvlLbl val="0"/>
      </c:catAx>
      <c:valAx>
        <c:axId val="51150329"/>
        <c:scaling>
          <c:orientation val="minMax"/>
          <c:max val="6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crossAx val="42966072"/>
        <c:crossesAt val="1"/>
        <c:crossBetween val="between"/>
        <c:dispUnits/>
      </c:valAx>
      <c:spPr>
        <a:solidFill>
          <a:srgbClr val="FFFFFF"/>
        </a:solidFill>
        <a:ln w="3175">
          <a:noFill/>
        </a:ln>
      </c:spPr>
    </c:plotArea>
    <c:legend>
      <c:legendPos val="t"/>
      <c:layout>
        <c:manualLayout>
          <c:xMode val="edge"/>
          <c:yMode val="edge"/>
          <c:x val="0.3515"/>
          <c:y val="0.3075"/>
          <c:w val="0.43975"/>
          <c:h val="0.028"/>
        </c:manualLayout>
      </c:layout>
      <c:overlay val="0"/>
      <c:spPr>
        <a:noFill/>
        <a:ln w="3175">
          <a:noFill/>
        </a:ln>
      </c:spPr>
      <c:txPr>
        <a:bodyPr vert="horz" rot="0"/>
        <a:lstStyle/>
        <a:p>
          <a:pPr>
            <a:defRPr lang="en-US" cap="none" sz="5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1045"/>
          <c:w val="0.955"/>
          <c:h val="0.43175"/>
        </c:manualLayout>
      </c:layout>
      <c:lineChart>
        <c:grouping val="standard"/>
        <c:varyColors val="0"/>
        <c:ser>
          <c:idx val="0"/>
          <c:order val="0"/>
          <c:tx>
            <c:strRef>
              <c:f>'Data C_A1.2'!$F$6</c:f>
              <c:strCache>
                <c:ptCount val="1"/>
                <c:pt idx="0">
                  <c:v>25-34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FF0000"/>
                </a:solidFill>
              </a:ln>
            </c:spPr>
          </c:marker>
          <c:cat>
            <c:strRef>
              <c:f>'Data C_A1.2'!$H$7:$H$42</c:f>
              <c:strCache>
                <c:ptCount val="36"/>
                <c:pt idx="0">
                  <c:v>Korea</c:v>
                </c:pt>
                <c:pt idx="1">
                  <c:v>Slovak Republic</c:v>
                </c:pt>
                <c:pt idx="2">
                  <c:v>Czech Republic</c:v>
                </c:pt>
                <c:pt idx="3">
                  <c:v>Poland</c:v>
                </c:pt>
                <c:pt idx="4">
                  <c:v>Slovenia</c:v>
                </c:pt>
                <c:pt idx="5">
                  <c:v>Canada</c:v>
                </c:pt>
                <c:pt idx="6">
                  <c:v>Sweden</c:v>
                </c:pt>
                <c:pt idx="7">
                  <c:v>Russian Federation2</c:v>
                </c:pt>
                <c:pt idx="8">
                  <c:v>Switzerland</c:v>
                </c:pt>
                <c:pt idx="9">
                  <c:v>Finland</c:v>
                </c:pt>
                <c:pt idx="10">
                  <c:v>United States</c:v>
                </c:pt>
                <c:pt idx="11">
                  <c:v>Austria</c:v>
                </c:pt>
                <c:pt idx="12">
                  <c:v>Israel</c:v>
                </c:pt>
                <c:pt idx="13">
                  <c:v>Denmark</c:v>
                </c:pt>
                <c:pt idx="14">
                  <c:v>Germany</c:v>
                </c:pt>
                <c:pt idx="15">
                  <c:v>Hungary</c:v>
                </c:pt>
                <c:pt idx="16">
                  <c:v>Estonia</c:v>
                </c:pt>
                <c:pt idx="17">
                  <c:v>Ireland</c:v>
                </c:pt>
                <c:pt idx="18">
                  <c:v>Chile</c:v>
                </c:pt>
                <c:pt idx="19">
                  <c:v>Norway</c:v>
                </c:pt>
                <c:pt idx="20">
                  <c:v>Belgium</c:v>
                </c:pt>
                <c:pt idx="21">
                  <c:v>France</c:v>
                </c:pt>
                <c:pt idx="22">
                  <c:v>Australia</c:v>
                </c:pt>
                <c:pt idx="23">
                  <c:v>Netherlands</c:v>
                </c:pt>
                <c:pt idx="24">
                  <c:v>OECD average</c:v>
                </c:pt>
                <c:pt idx="25">
                  <c:v>New Zealand</c:v>
                </c:pt>
                <c:pt idx="26">
                  <c:v>Luxembourg</c:v>
                </c:pt>
                <c:pt idx="27">
                  <c:v>United Kingdom</c:v>
                </c:pt>
                <c:pt idx="28">
                  <c:v>Greece</c:v>
                </c:pt>
                <c:pt idx="29">
                  <c:v>Iceland</c:v>
                </c:pt>
                <c:pt idx="30">
                  <c:v>Italy</c:v>
                </c:pt>
                <c:pt idx="31">
                  <c:v>Spain</c:v>
                </c:pt>
                <c:pt idx="32">
                  <c:v>Brazil</c:v>
                </c:pt>
                <c:pt idx="33">
                  <c:v>Portugal</c:v>
                </c:pt>
                <c:pt idx="34">
                  <c:v>Turkey</c:v>
                </c:pt>
                <c:pt idx="35">
                  <c:v>Mexico</c:v>
                </c:pt>
              </c:strCache>
            </c:strRef>
          </c:cat>
          <c:val>
            <c:numRef>
              <c:f>'Data C_A1.2'!$F$7:$F$42</c:f>
              <c:numCache>
                <c:ptCount val="36"/>
                <c:pt idx="0">
                  <c:v>97.57581255163429</c:v>
                </c:pt>
                <c:pt idx="1">
                  <c:v>94.4624248984556</c:v>
                </c:pt>
                <c:pt idx="2">
                  <c:v>94.22112330366281</c:v>
                </c:pt>
                <c:pt idx="3">
                  <c:v>92.82285327924274</c:v>
                </c:pt>
                <c:pt idx="4">
                  <c:v>92.37953870050721</c:v>
                </c:pt>
                <c:pt idx="5">
                  <c:v>91.90140845070424</c:v>
                </c:pt>
                <c:pt idx="6">
                  <c:v>91.1910870657057</c:v>
                </c:pt>
                <c:pt idx="7">
                  <c:v>91.02</c:v>
                </c:pt>
                <c:pt idx="8">
                  <c:v>90.30048816380011</c:v>
                </c:pt>
                <c:pt idx="9">
                  <c:v>90.12802377142334</c:v>
                </c:pt>
                <c:pt idx="10">
                  <c:v>88.12579105355415</c:v>
                </c:pt>
                <c:pt idx="11">
                  <c:v>87.6876852382429</c:v>
                </c:pt>
                <c:pt idx="12">
                  <c:v>87.4629794165556</c:v>
                </c:pt>
                <c:pt idx="13">
                  <c:v>86.06105399655029</c:v>
                </c:pt>
                <c:pt idx="14">
                  <c:v>85.77642944000803</c:v>
                </c:pt>
                <c:pt idx="15">
                  <c:v>85.5931044888916</c:v>
                </c:pt>
                <c:pt idx="16">
                  <c:v>85.10494076358219</c:v>
                </c:pt>
                <c:pt idx="17">
                  <c:v>84.68078798221471</c:v>
                </c:pt>
                <c:pt idx="18">
                  <c:v>84.54162230841696</c:v>
                </c:pt>
                <c:pt idx="19">
                  <c:v>84.02185046090817</c:v>
                </c:pt>
                <c:pt idx="20">
                  <c:v>83.10085104026692</c:v>
                </c:pt>
                <c:pt idx="21">
                  <c:v>82.87662180178955</c:v>
                </c:pt>
                <c:pt idx="22">
                  <c:v>82.47930973762986</c:v>
                </c:pt>
                <c:pt idx="23">
                  <c:v>82.38012482613097</c:v>
                </c:pt>
                <c:pt idx="24">
                  <c:v>79.98959716550897</c:v>
                </c:pt>
                <c:pt idx="25">
                  <c:v>79.4581614171938</c:v>
                </c:pt>
                <c:pt idx="26">
                  <c:v>79.39157697420558</c:v>
                </c:pt>
                <c:pt idx="27">
                  <c:v>76.56591168375591</c:v>
                </c:pt>
                <c:pt idx="28">
                  <c:v>74.76058282375215</c:v>
                </c:pt>
                <c:pt idx="29">
                  <c:v>68.98128865465814</c:v>
                </c:pt>
                <c:pt idx="30">
                  <c:v>68.8958879765493</c:v>
                </c:pt>
                <c:pt idx="31">
                  <c:v>65.03804120476886</c:v>
                </c:pt>
                <c:pt idx="32">
                  <c:v>49.76719743737243</c:v>
                </c:pt>
                <c:pt idx="33">
                  <c:v>46.662754652173774</c:v>
                </c:pt>
                <c:pt idx="34">
                  <c:v>40.30176173033316</c:v>
                </c:pt>
                <c:pt idx="35">
                  <c:v>39.78134999409707</c:v>
                </c:pt>
              </c:numCache>
            </c:numRef>
          </c:val>
          <c:smooth val="0"/>
        </c:ser>
        <c:ser>
          <c:idx val="1"/>
          <c:order val="1"/>
          <c:tx>
            <c:strRef>
              <c:f>'Data C_A1.2'!$G$6</c:f>
              <c:strCache>
                <c:ptCount val="1"/>
                <c:pt idx="0">
                  <c:v>55-64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noFill/>
              </a:ln>
            </c:spPr>
          </c:marker>
          <c:cat>
            <c:strRef>
              <c:f>'Data C_A1.2'!$H$7:$H$42</c:f>
              <c:strCache>
                <c:ptCount val="36"/>
                <c:pt idx="0">
                  <c:v>Korea</c:v>
                </c:pt>
                <c:pt idx="1">
                  <c:v>Slovak Republic</c:v>
                </c:pt>
                <c:pt idx="2">
                  <c:v>Czech Republic</c:v>
                </c:pt>
                <c:pt idx="3">
                  <c:v>Poland</c:v>
                </c:pt>
                <c:pt idx="4">
                  <c:v>Slovenia</c:v>
                </c:pt>
                <c:pt idx="5">
                  <c:v>Canada</c:v>
                </c:pt>
                <c:pt idx="6">
                  <c:v>Sweden</c:v>
                </c:pt>
                <c:pt idx="7">
                  <c:v>Russian Federation2</c:v>
                </c:pt>
                <c:pt idx="8">
                  <c:v>Switzerland</c:v>
                </c:pt>
                <c:pt idx="9">
                  <c:v>Finland</c:v>
                </c:pt>
                <c:pt idx="10">
                  <c:v>United States</c:v>
                </c:pt>
                <c:pt idx="11">
                  <c:v>Austria</c:v>
                </c:pt>
                <c:pt idx="12">
                  <c:v>Israel</c:v>
                </c:pt>
                <c:pt idx="13">
                  <c:v>Denmark</c:v>
                </c:pt>
                <c:pt idx="14">
                  <c:v>Germany</c:v>
                </c:pt>
                <c:pt idx="15">
                  <c:v>Hungary</c:v>
                </c:pt>
                <c:pt idx="16">
                  <c:v>Estonia</c:v>
                </c:pt>
                <c:pt idx="17">
                  <c:v>Ireland</c:v>
                </c:pt>
                <c:pt idx="18">
                  <c:v>Chile</c:v>
                </c:pt>
                <c:pt idx="19">
                  <c:v>Norway</c:v>
                </c:pt>
                <c:pt idx="20">
                  <c:v>Belgium</c:v>
                </c:pt>
                <c:pt idx="21">
                  <c:v>France</c:v>
                </c:pt>
                <c:pt idx="22">
                  <c:v>Australia</c:v>
                </c:pt>
                <c:pt idx="23">
                  <c:v>Netherlands</c:v>
                </c:pt>
                <c:pt idx="24">
                  <c:v>OECD average</c:v>
                </c:pt>
                <c:pt idx="25">
                  <c:v>New Zealand</c:v>
                </c:pt>
                <c:pt idx="26">
                  <c:v>Luxembourg</c:v>
                </c:pt>
                <c:pt idx="27">
                  <c:v>United Kingdom</c:v>
                </c:pt>
                <c:pt idx="28">
                  <c:v>Greece</c:v>
                </c:pt>
                <c:pt idx="29">
                  <c:v>Iceland</c:v>
                </c:pt>
                <c:pt idx="30">
                  <c:v>Italy</c:v>
                </c:pt>
                <c:pt idx="31">
                  <c:v>Spain</c:v>
                </c:pt>
                <c:pt idx="32">
                  <c:v>Brazil</c:v>
                </c:pt>
                <c:pt idx="33">
                  <c:v>Portugal</c:v>
                </c:pt>
                <c:pt idx="34">
                  <c:v>Turkey</c:v>
                </c:pt>
                <c:pt idx="35">
                  <c:v>Mexico</c:v>
                </c:pt>
              </c:strCache>
            </c:strRef>
          </c:cat>
          <c:val>
            <c:numRef>
              <c:f>'Data C_A1.2'!$G$7:$G$42</c:f>
              <c:numCache>
                <c:ptCount val="36"/>
                <c:pt idx="0">
                  <c:v>40.36306898247393</c:v>
                </c:pt>
                <c:pt idx="1">
                  <c:v>80.85479734609306</c:v>
                </c:pt>
                <c:pt idx="2">
                  <c:v>85.14564494229353</c:v>
                </c:pt>
                <c:pt idx="3">
                  <c:v>75.95305330038828</c:v>
                </c:pt>
                <c:pt idx="4">
                  <c:v>71.47974770383944</c:v>
                </c:pt>
                <c:pt idx="5">
                  <c:v>79.5839255717793</c:v>
                </c:pt>
                <c:pt idx="6">
                  <c:v>74.97440358172521</c:v>
                </c:pt>
                <c:pt idx="7">
                  <c:v>71.19</c:v>
                </c:pt>
                <c:pt idx="8">
                  <c:v>82.7364381153632</c:v>
                </c:pt>
                <c:pt idx="9">
                  <c:v>65.8686127881201</c:v>
                </c:pt>
                <c:pt idx="10">
                  <c:v>88.78328873397301</c:v>
                </c:pt>
                <c:pt idx="11">
                  <c:v>70.50532838337783</c:v>
                </c:pt>
                <c:pt idx="12">
                  <c:v>72.2946752337935</c:v>
                </c:pt>
                <c:pt idx="13">
                  <c:v>69.07294122342695</c:v>
                </c:pt>
                <c:pt idx="14">
                  <c:v>82.24047327891066</c:v>
                </c:pt>
                <c:pt idx="15">
                  <c:v>70.46726611921072</c:v>
                </c:pt>
                <c:pt idx="16">
                  <c:v>82.8025041405738</c:v>
                </c:pt>
                <c:pt idx="17">
                  <c:v>44.726252409532435</c:v>
                </c:pt>
                <c:pt idx="18">
                  <c:v>39.25753372832412</c:v>
                </c:pt>
                <c:pt idx="19">
                  <c:v>78.3140958377055</c:v>
                </c:pt>
                <c:pt idx="20">
                  <c:v>52.07972346010882</c:v>
                </c:pt>
                <c:pt idx="21">
                  <c:v>54.95780860405753</c:v>
                </c:pt>
                <c:pt idx="22">
                  <c:v>55.47569087905709</c:v>
                </c:pt>
                <c:pt idx="23">
                  <c:v>62.22599357604498</c:v>
                </c:pt>
                <c:pt idx="24">
                  <c:v>58.219327581698884</c:v>
                </c:pt>
                <c:pt idx="25">
                  <c:v>62.13618075597912</c:v>
                </c:pt>
                <c:pt idx="26">
                  <c:v>57.202346546091384</c:v>
                </c:pt>
                <c:pt idx="27">
                  <c:v>63.38697684052213</c:v>
                </c:pt>
                <c:pt idx="28">
                  <c:v>39.24158880959907</c:v>
                </c:pt>
                <c:pt idx="29">
                  <c:v>55.78100052587938</c:v>
                </c:pt>
                <c:pt idx="30">
                  <c:v>35.17652958834631</c:v>
                </c:pt>
                <c:pt idx="31">
                  <c:v>29.08457055284042</c:v>
                </c:pt>
                <c:pt idx="32">
                  <c:v>23.223575379330963</c:v>
                </c:pt>
                <c:pt idx="33">
                  <c:v>13.484391271936909</c:v>
                </c:pt>
                <c:pt idx="34">
                  <c:v>18.705789887346082</c:v>
                </c:pt>
                <c:pt idx="35">
                  <c:v>19.121161755076805</c:v>
                </c:pt>
              </c:numCache>
            </c:numRef>
          </c:val>
          <c:smooth val="0"/>
        </c:ser>
        <c:hiLowLines>
          <c:spPr>
            <a:ln w="3175">
              <a:solidFill>
                <a:srgbClr val="000000"/>
              </a:solidFill>
            </a:ln>
          </c:spPr>
        </c:hiLowLines>
        <c:marker val="1"/>
        <c:axId val="57699778"/>
        <c:axId val="49535955"/>
      </c:lineChart>
      <c:catAx>
        <c:axId val="5769977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9535955"/>
        <c:crosses val="autoZero"/>
        <c:auto val="1"/>
        <c:lblOffset val="100"/>
        <c:tickLblSkip val="1"/>
        <c:noMultiLvlLbl val="0"/>
      </c:catAx>
      <c:valAx>
        <c:axId val="49535955"/>
        <c:scaling>
          <c:orientation val="minMax"/>
          <c:max val="100"/>
        </c:scaling>
        <c:axPos val="l"/>
        <c:majorGridlines>
          <c:spPr>
            <a:ln w="3175">
              <a:solidFill>
                <a:srgbClr val="C0C0C0"/>
              </a:solidFill>
              <a:prstDash val="dash"/>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7699778"/>
        <c:crossesAt val="1"/>
        <c:crossBetween val="between"/>
        <c:dispUnits/>
      </c:valAx>
      <c:spPr>
        <a:solidFill>
          <a:srgbClr val="FFFFFF"/>
        </a:solidFill>
        <a:ln w="3175">
          <a:noFill/>
        </a:ln>
      </c:spPr>
    </c:plotArea>
    <c:legend>
      <c:legendPos val="t"/>
      <c:layout>
        <c:manualLayout>
          <c:xMode val="edge"/>
          <c:yMode val="edge"/>
          <c:x val="0.29725"/>
          <c:y val="0.0725"/>
          <c:w val="0.43975"/>
          <c:h val="0.028"/>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11025"/>
          <c:w val="0.921"/>
          <c:h val="0.62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C0C0C0"/>
                </a:solidFill>
              </a:ln>
            </c:spPr>
          </c:marker>
          <c:dLbls>
            <c:dLbl>
              <c:idx val="0"/>
              <c:tx>
                <c:strRef>
                  <c:f>'Data C_A1.3'!$B$7</c:f>
                  <c:strCache>
                    <c:ptCount val="1"/>
                    <c:pt idx="0">
                      <c:v>Australia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
              <c:tx>
                <c:strRef>
                  <c:f>'Data C_A1.3'!$B$8</c:f>
                  <c:strCache>
                    <c:ptCount val="1"/>
                    <c:pt idx="0">
                      <c:v>Austria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
              <c:tx>
                <c:strRef>
                  <c:f>'Data C_A1.3'!$B$9</c:f>
                  <c:strCache>
                    <c:ptCount val="1"/>
                    <c:pt idx="0">
                      <c:v>Belgium</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
              <c:layout>
                <c:manualLayout>
                  <c:x val="0"/>
                  <c:y val="0"/>
                </c:manualLayout>
              </c:layout>
              <c:tx>
                <c:strRef>
                  <c:f>'Data C_A1.3'!$B$10</c:f>
                  <c:strCache>
                    <c:ptCount val="1"/>
                    <c:pt idx="0">
                      <c:v>Canada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'Data C_A1.3'!$B$11</c:f>
                  <c:strCache>
                    <c:ptCount val="1"/>
                    <c:pt idx="0">
                      <c:v>Chile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5"/>
              <c:layout>
                <c:manualLayout>
                  <c:x val="0"/>
                  <c:y val="0"/>
                </c:manualLayout>
              </c:layout>
              <c:tx>
                <c:strRef>
                  <c:f>'Data C_A1.3'!$B$12</c:f>
                  <c:strCache>
                    <c:ptCount val="1"/>
                    <c:pt idx="0">
                      <c:v>Czech Republic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'Data C_A1.3'!$B$13</c:f>
                  <c:strCache>
                    <c:ptCount val="1"/>
                    <c:pt idx="0">
                      <c:v>Denmark</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7"/>
              <c:tx>
                <c:strRef>
                  <c:f>'Data C_A1.3'!$B$14</c:f>
                  <c:strCache>
                    <c:ptCount val="1"/>
                    <c:pt idx="0">
                      <c:v>Finland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8"/>
              <c:tx>
                <c:strRef>
                  <c:f>'Data C_A1.3'!$B$15</c:f>
                  <c:strCache>
                    <c:ptCount val="1"/>
                    <c:pt idx="0">
                      <c:v>France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9"/>
              <c:tx>
                <c:strRef>
                  <c:f>'Data C_A1.3'!$B$16</c:f>
                  <c:strCache>
                    <c:ptCount val="1"/>
                    <c:pt idx="0">
                      <c:v>Germany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0"/>
              <c:tx>
                <c:strRef>
                  <c:f>'Data C_A1.3'!$B$17</c:f>
                  <c:strCache>
                    <c:ptCount val="1"/>
                    <c:pt idx="0">
                      <c:v>Greece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1"/>
              <c:tx>
                <c:strRef>
                  <c:f>'Data C_A1.3'!$B$18</c:f>
                  <c:strCache>
                    <c:ptCount val="1"/>
                    <c:pt idx="0">
                      <c:v>Hungary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2"/>
              <c:tx>
                <c:strRef>
                  <c:f>'Data C_A1.3'!$B$19</c:f>
                  <c:strCache>
                    <c:ptCount val="1"/>
                    <c:pt idx="0">
                      <c:v>Iceland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3"/>
              <c:tx>
                <c:strRef>
                  <c:f>'Data C_A1.3'!$B$20</c:f>
                  <c:strCache>
                    <c:ptCount val="1"/>
                    <c:pt idx="0">
                      <c:v>Ireland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4"/>
              <c:tx>
                <c:strRef>
                  <c:f>'Data C_A1.3'!$B$21</c:f>
                  <c:strCache>
                    <c:ptCount val="1"/>
                    <c:pt idx="0">
                      <c:v>Italy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5"/>
              <c:tx>
                <c:strRef>
                  <c:f>'Data C_A1.3'!$B$22</c:f>
                  <c:strCache>
                    <c:ptCount val="1"/>
                    <c:pt idx="0">
                      <c:v>Japan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6"/>
              <c:tx>
                <c:strRef>
                  <c:f>'Data C_A1.3'!$B$23</c:f>
                  <c:strCache>
                    <c:ptCount val="1"/>
                    <c:pt idx="0">
                      <c:v>Korea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7"/>
              <c:tx>
                <c:strRef>
                  <c:f>'Data C_A1.3'!$B$24</c:f>
                  <c:strCache>
                    <c:ptCount val="1"/>
                    <c:pt idx="0">
                      <c:v>Luxembourg</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18"/>
              <c:layout>
                <c:manualLayout>
                  <c:x val="0"/>
                  <c:y val="0"/>
                </c:manualLayout>
              </c:layout>
              <c:tx>
                <c:strRef>
                  <c:f>'Data C_A1.3'!$B$25</c:f>
                  <c:strCache>
                    <c:ptCount val="1"/>
                    <c:pt idx="0">
                      <c:v>Mexico</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'Data C_A1.3'!$B$26</c:f>
                  <c:strCache>
                    <c:ptCount val="1"/>
                    <c:pt idx="0">
                      <c:v>Netherlands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0"/>
              <c:tx>
                <c:strRef>
                  <c:f>'Data C_A1.3'!$B$27</c:f>
                  <c:strCache>
                    <c:ptCount val="1"/>
                    <c:pt idx="0">
                      <c:v>New Zealand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1"/>
              <c:tx>
                <c:strRef>
                  <c:f>'Data C_A1.3'!$B$28</c:f>
                  <c:strCache>
                    <c:ptCount val="1"/>
                    <c:pt idx="0">
                      <c:v>Norway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2"/>
              <c:tx>
                <c:strRef>
                  <c:f>'Data C_A1.3'!$B$29</c:f>
                  <c:strCache>
                    <c:ptCount val="1"/>
                    <c:pt idx="0">
                      <c:v>Poland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3"/>
              <c:tx>
                <c:strRef>
                  <c:f>'Data C_A1.3'!$B$30</c:f>
                  <c:strCache>
                    <c:ptCount val="1"/>
                    <c:pt idx="0">
                      <c:v>Portugal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4"/>
              <c:layout>
                <c:manualLayout>
                  <c:x val="0"/>
                  <c:y val="0"/>
                </c:manualLayout>
              </c:layout>
              <c:tx>
                <c:strRef>
                  <c:f>'Data C_A1.3'!$B$31</c:f>
                  <c:strCache>
                    <c:ptCount val="1"/>
                    <c:pt idx="0">
                      <c:v>Slovak Republic</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'Data C_A1.3'!$B$32</c:f>
                  <c:strCache>
                    <c:ptCount val="1"/>
                    <c:pt idx="0">
                      <c:v>Spain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6"/>
              <c:tx>
                <c:strRef>
                  <c:f>'Data C_A1.3'!$B$33</c:f>
                  <c:strCache>
                    <c:ptCount val="1"/>
                    <c:pt idx="0">
                      <c:v>Sweden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7"/>
              <c:tx>
                <c:strRef>
                  <c:f>'Data C_A1.3'!$B$34</c:f>
                  <c:strCache>
                    <c:ptCount val="1"/>
                    <c:pt idx="0">
                      <c:v>Switzerland</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28"/>
              <c:layout>
                <c:manualLayout>
                  <c:x val="0"/>
                  <c:y val="0"/>
                </c:manualLayout>
              </c:layout>
              <c:tx>
                <c:strRef>
                  <c:f>'Data C_A1.3'!$B$35</c:f>
                  <c:strCache>
                    <c:ptCount val="1"/>
                    <c:pt idx="0">
                      <c:v>Turkey</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C_A1.3'!$B$36</c:f>
                  <c:strCache>
                    <c:ptCount val="1"/>
                    <c:pt idx="0">
                      <c:v>United Kingdom</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tx>
                <c:strRef>
                  <c:f>'Data C_A1.3'!$B$37</c:f>
                  <c:strCache>
                    <c:ptCount val="1"/>
                    <c:pt idx="0">
                      <c:v>United States</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1"/>
              <c:tx>
                <c:strRef>
                  <c:f>'Data C_A1.3'!$B$44</c:f>
                  <c:strCache>
                    <c:ptCount val="1"/>
                    <c:pt idx="0">
                      <c:v>OECD average</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2"/>
              <c:tx>
                <c:strRef>
                  <c:f>'Data C_A1.3'!$B$39</c:f>
                  <c:strCache>
                    <c:ptCount val="1"/>
                    <c:pt idx="0">
                      <c:v>Brazil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3"/>
              <c:tx>
                <c:strRef>
                  <c:f>'Data C_A1.3'!$B$40</c:f>
                  <c:strCache>
                    <c:ptCount val="1"/>
                    <c:pt idx="0">
                      <c:v>Estonia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4"/>
              <c:tx>
                <c:strRef>
                  <c:f>'Data C_A1.3'!$B$41</c:f>
                  <c:strCache>
                    <c:ptCount val="1"/>
                    <c:pt idx="0">
                      <c:v>Israel</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5"/>
              <c:tx>
                <c:strRef>
                  <c:f>'Data C_A1.3'!$B$42</c:f>
                  <c:strCache>
                    <c:ptCount val="1"/>
                    <c:pt idx="0">
                      <c:v>Russian Federation</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36"/>
              <c:tx>
                <c:strRef>
                  <c:f>'Data C_A1.3'!$B$43</c:f>
                  <c:strCache>
                    <c:ptCount val="1"/>
                    <c:pt idx="0">
                      <c:v>Slovenia</c:v>
                    </c:pt>
                  </c:strCache>
                </c:strRef>
              </c:tx>
              <c:txPr>
                <a:bodyPr vert="horz" rot="0" anchor="ctr"/>
                <a:lstStyle/>
                <a:p>
                  <a:pPr algn="ctr">
                    <a:defRPr lang="en-US" cap="none" sz="600" b="0"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600" b="0" i="0" u="none" baseline="0">
                    <a:solidFill>
                      <a:srgbClr val="000000"/>
                    </a:solidFill>
                  </a:defRPr>
                </a:pPr>
              </a:p>
            </c:txPr>
            <c:dLblPos val="ctr"/>
            <c:showLegendKey val="0"/>
            <c:showVal val="1"/>
            <c:showBubbleSize val="0"/>
            <c:showCatName val="0"/>
            <c:showSerName val="0"/>
            <c:showPercent val="0"/>
          </c:dLbls>
          <c:xVal>
            <c:numRef>
              <c:f>'Data C_A1.3'!$D$7:$D$43</c:f>
              <c:numCache>
                <c:ptCount val="37"/>
                <c:pt idx="0">
                  <c:v>35.647135986007875</c:v>
                </c:pt>
                <c:pt idx="1">
                  <c:v>18.069628758888253</c:v>
                </c:pt>
                <c:pt idx="2">
                  <c:v>32.31004444613741</c:v>
                </c:pt>
                <c:pt idx="3">
                  <c:v>48.80852088097243</c:v>
                </c:pt>
                <c:pt idx="4">
                  <c:v>24.185518511749077</c:v>
                </c:pt>
                <c:pt idx="5">
                  <c:v>14.498894459392538</c:v>
                </c:pt>
                <c:pt idx="6">
                  <c:v>34.476047499097824</c:v>
                </c:pt>
                <c:pt idx="7">
                  <c:v>36.58355569513184</c:v>
                </c:pt>
                <c:pt idx="8">
                  <c:v>27.442945449257984</c:v>
                </c:pt>
                <c:pt idx="9">
                  <c:v>25.400059712080022</c:v>
                </c:pt>
                <c:pt idx="10">
                  <c:v>23.41569264805755</c:v>
                </c:pt>
                <c:pt idx="11">
                  <c:v>19.19790623172013</c:v>
                </c:pt>
                <c:pt idx="12">
                  <c:v>31.293673813183034</c:v>
                </c:pt>
                <c:pt idx="13">
                  <c:v>33.90261244180382</c:v>
                </c:pt>
                <c:pt idx="14">
                  <c:v>14.357011123490544</c:v>
                </c:pt>
                <c:pt idx="15">
                  <c:v>42.842261904761905</c:v>
                </c:pt>
                <c:pt idx="16">
                  <c:v>36.55602547496133</c:v>
                </c:pt>
                <c:pt idx="17">
                  <c:v>27.65392674539433</c:v>
                </c:pt>
                <c:pt idx="18">
                  <c:v>16.010422213975787</c:v>
                </c:pt>
                <c:pt idx="19">
                  <c:v>32.16736199780645</c:v>
                </c:pt>
                <c:pt idx="20">
                  <c:v>40.02963767102788</c:v>
                </c:pt>
                <c:pt idx="21">
                  <c:v>35.991622361849515</c:v>
                </c:pt>
                <c:pt idx="22">
                  <c:v>19.565832170982944</c:v>
                </c:pt>
                <c:pt idx="23">
                  <c:v>14.30037914979962</c:v>
                </c:pt>
                <c:pt idx="24">
                  <c:v>14.76352288187646</c:v>
                </c:pt>
                <c:pt idx="25">
                  <c:v>29.243781694505422</c:v>
                </c:pt>
                <c:pt idx="26">
                  <c:v>32.006667999693555</c:v>
                </c:pt>
                <c:pt idx="27">
                  <c:v>33.65228552652501</c:v>
                </c:pt>
                <c:pt idx="28">
                  <c:v>12.038224730631093</c:v>
                </c:pt>
                <c:pt idx="29">
                  <c:v>32.54247323371795</c:v>
                </c:pt>
                <c:pt idx="30">
                  <c:v>41.105160215264895</c:v>
                </c:pt>
                <c:pt idx="32">
                  <c:v>10.795494451764352</c:v>
                </c:pt>
                <c:pt idx="33">
                  <c:v>34.302642879180155</c:v>
                </c:pt>
                <c:pt idx="34">
                  <c:v>43.98053732598478</c:v>
                </c:pt>
                <c:pt idx="35">
                  <c:v>54.02</c:v>
                </c:pt>
                <c:pt idx="36">
                  <c:v>22.637665046908374</c:v>
                </c:pt>
              </c:numCache>
            </c:numRef>
          </c:xVal>
          <c:yVal>
            <c:numRef>
              <c:f>'Data C_A1.3'!$E$7:$E$43</c:f>
              <c:numCache>
                <c:ptCount val="37"/>
                <c:pt idx="0">
                  <c:v>6.02535492816601</c:v>
                </c:pt>
                <c:pt idx="1">
                  <c:v>1.321684114733884</c:v>
                </c:pt>
                <c:pt idx="2">
                  <c:v>9.961391751219026</c:v>
                </c:pt>
                <c:pt idx="3">
                  <c:v>7.06749957296136</c:v>
                </c:pt>
                <c:pt idx="4">
                  <c:v>9.547236037875809</c:v>
                </c:pt>
                <c:pt idx="5">
                  <c:v>3.1759419485673384</c:v>
                </c:pt>
                <c:pt idx="6">
                  <c:v>8.617095351686231</c:v>
                </c:pt>
                <c:pt idx="7">
                  <c:v>1.705497343945929</c:v>
                </c:pt>
                <c:pt idx="8">
                  <c:v>13.222751975235447</c:v>
                </c:pt>
                <c:pt idx="9">
                  <c:v>-1.4831872428250499</c:v>
                </c:pt>
                <c:pt idx="10">
                  <c:v>4.812285447712135</c:v>
                </c:pt>
                <c:pt idx="11">
                  <c:v>4.762795493705234</c:v>
                </c:pt>
                <c:pt idx="12">
                  <c:v>1.5377926378970415</c:v>
                </c:pt>
                <c:pt idx="13">
                  <c:v>11.162134924288509</c:v>
                </c:pt>
                <c:pt idx="14">
                  <c:v>5.547829267405955</c:v>
                </c:pt>
                <c:pt idx="15">
                  <c:v>12.218713704994194</c:v>
                </c:pt>
                <c:pt idx="16">
                  <c:v>21.29547873199016</c:v>
                </c:pt>
                <c:pt idx="17">
                  <c:v>11.074046484702983</c:v>
                </c:pt>
                <c:pt idx="18">
                  <c:v>3.695704714974383</c:v>
                </c:pt>
                <c:pt idx="19">
                  <c:v>7.598972418153373</c:v>
                </c:pt>
                <c:pt idx="20">
                  <c:v>7.520575749124106</c:v>
                </c:pt>
                <c:pt idx="21">
                  <c:v>9.587073438765032</c:v>
                </c:pt>
                <c:pt idx="22">
                  <c:v>12.567365935845991</c:v>
                </c:pt>
                <c:pt idx="23">
                  <c:v>8.873329654998026</c:v>
                </c:pt>
                <c:pt idx="24">
                  <c:v>3.6750989521153468</c:v>
                </c:pt>
                <c:pt idx="25">
                  <c:v>9.514976933396696</c:v>
                </c:pt>
                <c:pt idx="26">
                  <c:v>8.752071721150557</c:v>
                </c:pt>
                <c:pt idx="27">
                  <c:v>4.8303316891401735</c:v>
                </c:pt>
                <c:pt idx="28">
                  <c:v>3.4248835896200838</c:v>
                </c:pt>
                <c:pt idx="29">
                  <c:v>5.899958008565889</c:v>
                </c:pt>
                <c:pt idx="30">
                  <c:v>0.45973417071151346</c:v>
                </c:pt>
                <c:pt idx="32">
                  <c:v>0.205218635408972</c:v>
                </c:pt>
                <c:pt idx="33">
                  <c:v>1.4634573059506906</c:v>
                </c:pt>
                <c:pt idx="34">
                  <c:v>-1.6956269157967157</c:v>
                </c:pt>
                <c:pt idx="35">
                  <c:v>1.4599999999999937</c:v>
                </c:pt>
                <c:pt idx="36">
                  <c:v>7.403661426806213</c:v>
                </c:pt>
              </c:numCache>
            </c:numRef>
          </c:yVal>
          <c:smooth val="0"/>
        </c:ser>
        <c:axId val="43170412"/>
        <c:axId val="52989389"/>
      </c:scatterChart>
      <c:valAx>
        <c:axId val="431704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Proportion of the 25-64 </a:t>
                </a:r>
                <a:r>
                  <a:rPr lang="en-US" cap="none" sz="1000" b="1" i="0" u="none" baseline="0">
                    <a:solidFill>
                      <a:srgbClr val="008000"/>
                    </a:solidFill>
                    <a:latin typeface="Arial"/>
                    <a:ea typeface="Arial"/>
                    <a:cs typeface="Arial"/>
                  </a:rPr>
                  <a:t>year-old </a:t>
                </a:r>
                <a:r>
                  <a:rPr lang="en-US" cap="none" sz="1000" b="1" i="0" u="none" baseline="0">
                    <a:solidFill>
                      <a:srgbClr val="000000"/>
                    </a:solidFill>
                    <a:latin typeface="Arial"/>
                    <a:ea typeface="Arial"/>
                    <a:cs typeface="Arial"/>
                  </a:rPr>
                  <a:t>population with tertiary education, 2008</a:t>
                </a:r>
              </a:p>
            </c:rich>
          </c:tx>
          <c:layout>
            <c:manualLayout>
              <c:xMode val="factor"/>
              <c:yMode val="factor"/>
              <c:x val="0.00175"/>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low"/>
        <c:spPr>
          <a:ln w="3175">
            <a:noFill/>
          </a:ln>
        </c:spPr>
        <c:crossAx val="52989389"/>
        <c:crosses val="autoZero"/>
        <c:crossBetween val="midCat"/>
        <c:dispUnits/>
      </c:valAx>
      <c:valAx>
        <c:axId val="529893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Difference between the 25-34 and 25-64 </a:t>
                </a:r>
                <a:r>
                  <a:rPr lang="en-US" cap="none" sz="1000" b="1" i="0" u="none" baseline="0">
                    <a:solidFill>
                      <a:srgbClr val="008000"/>
                    </a:solidFill>
                    <a:latin typeface="Arial"/>
                    <a:ea typeface="Arial"/>
                    <a:cs typeface="Arial"/>
                  </a:rPr>
                  <a:t>year-old</a:t>
                </a:r>
                <a:r>
                  <a:rPr lang="en-US" cap="none" sz="1000" b="1" i="0" u="none" baseline="0">
                    <a:solidFill>
                      <a:srgbClr val="000000"/>
                    </a:solidFill>
                    <a:latin typeface="Arial"/>
                    <a:ea typeface="Arial"/>
                    <a:cs typeface="Arial"/>
                  </a:rPr>
                  <a:t> population with tertiary education, 2008</a:t>
                </a:r>
              </a:p>
            </c:rich>
          </c:tx>
          <c:layout>
            <c:manualLayout>
              <c:xMode val="factor"/>
              <c:yMode val="factor"/>
              <c:x val="-0.00075"/>
              <c:y val="-0.010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crossAx val="4317041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25"/>
          <c:y val="0.29975"/>
          <c:w val="0.73325"/>
          <c:h val="0.302"/>
        </c:manualLayout>
      </c:layout>
      <c:ofPieChart>
        <c:ofPieType val="bar"/>
        <c:varyColors val="1"/>
        <c:ser>
          <c:idx val="0"/>
          <c:order val="0"/>
          <c:spPr>
            <a:solidFill>
              <a:srgbClr val="8064A2"/>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D3B62"/>
              </a:solidFill>
              <a:ln w="3175">
                <a:noFill/>
              </a:ln>
            </c:spPr>
          </c:dPt>
          <c:dPt>
            <c:idx val="1"/>
            <c:spPr>
              <a:solidFill>
                <a:srgbClr val="513E68"/>
              </a:solidFill>
              <a:ln w="3175">
                <a:noFill/>
              </a:ln>
            </c:spPr>
          </c:dPt>
          <c:dPt>
            <c:idx val="2"/>
            <c:spPr>
              <a:solidFill>
                <a:srgbClr val="56426E"/>
              </a:solidFill>
              <a:ln w="3175">
                <a:noFill/>
              </a:ln>
            </c:spPr>
          </c:dPt>
          <c:dPt>
            <c:idx val="3"/>
            <c:spPr>
              <a:solidFill>
                <a:srgbClr val="5A4572"/>
              </a:solidFill>
              <a:ln w="3175">
                <a:noFill/>
              </a:ln>
            </c:spPr>
          </c:dPt>
          <c:dPt>
            <c:idx val="4"/>
            <c:spPr>
              <a:solidFill>
                <a:srgbClr val="5D4877"/>
              </a:solidFill>
              <a:ln w="3175">
                <a:noFill/>
              </a:ln>
            </c:spPr>
          </c:dPt>
          <c:dPt>
            <c:idx val="5"/>
            <c:spPr>
              <a:solidFill>
                <a:srgbClr val="624C7C"/>
              </a:solidFill>
              <a:ln w="3175">
                <a:noFill/>
              </a:ln>
            </c:spPr>
          </c:dPt>
          <c:dPt>
            <c:idx val="6"/>
            <c:spPr>
              <a:solidFill>
                <a:srgbClr val="654E80"/>
              </a:solidFill>
              <a:ln w="3175">
                <a:noFill/>
              </a:ln>
            </c:spPr>
          </c:dPt>
          <c:dPt>
            <c:idx val="7"/>
            <c:spPr>
              <a:solidFill>
                <a:srgbClr val="695185"/>
              </a:solidFill>
              <a:ln w="3175">
                <a:noFill/>
              </a:ln>
            </c:spPr>
          </c:dPt>
          <c:dPt>
            <c:idx val="8"/>
            <c:spPr>
              <a:solidFill>
                <a:srgbClr val="6C5489"/>
              </a:solidFill>
              <a:ln w="3175">
                <a:noFill/>
              </a:ln>
            </c:spPr>
          </c:dPt>
          <c:dPt>
            <c:idx val="9"/>
            <c:spPr>
              <a:solidFill>
                <a:srgbClr val="6F568C"/>
              </a:solidFill>
              <a:ln w="3175">
                <a:noFill/>
              </a:ln>
            </c:spPr>
          </c:dPt>
          <c:dPt>
            <c:idx val="10"/>
            <c:spPr>
              <a:solidFill>
                <a:srgbClr val="725991"/>
              </a:solidFill>
              <a:ln w="3175">
                <a:noFill/>
              </a:ln>
            </c:spPr>
          </c:dPt>
          <c:dPt>
            <c:idx val="11"/>
            <c:spPr>
              <a:solidFill>
                <a:srgbClr val="755B94"/>
              </a:solidFill>
              <a:ln w="3175">
                <a:noFill/>
              </a:ln>
            </c:spPr>
          </c:dPt>
          <c:dPt>
            <c:idx val="12"/>
            <c:spPr>
              <a:solidFill>
                <a:srgbClr val="775D97"/>
              </a:solidFill>
              <a:ln w="3175">
                <a:noFill/>
              </a:ln>
            </c:spPr>
          </c:dPt>
          <c:dPt>
            <c:idx val="13"/>
            <c:spPr>
              <a:solidFill>
                <a:srgbClr val="7B609B"/>
              </a:solidFill>
              <a:ln w="3175">
                <a:noFill/>
              </a:ln>
            </c:spPr>
          </c:dPt>
          <c:dPt>
            <c:idx val="14"/>
            <c:spPr>
              <a:solidFill>
                <a:srgbClr val="7D629E"/>
              </a:solidFill>
              <a:ln w="3175">
                <a:noFill/>
              </a:ln>
            </c:spPr>
          </c:dPt>
          <c:dPt>
            <c:idx val="15"/>
            <c:spPr>
              <a:solidFill>
                <a:srgbClr val="8064A2"/>
              </a:solidFill>
              <a:ln w="3175">
                <a:noFill/>
              </a:ln>
            </c:spPr>
          </c:dPt>
          <c:dPt>
            <c:idx val="16"/>
            <c:spPr>
              <a:solidFill>
                <a:srgbClr val="8870A7"/>
              </a:solidFill>
              <a:ln w="3175">
                <a:noFill/>
              </a:ln>
            </c:spPr>
          </c:dPt>
          <c:dPt>
            <c:idx val="17"/>
            <c:spPr>
              <a:solidFill>
                <a:srgbClr val="907BAC"/>
              </a:solidFill>
              <a:ln w="3175">
                <a:noFill/>
              </a:ln>
            </c:spPr>
          </c:dPt>
          <c:dPt>
            <c:idx val="18"/>
            <c:spPr>
              <a:solidFill>
                <a:srgbClr val="9987B2"/>
              </a:solidFill>
              <a:ln w="3175">
                <a:noFill/>
              </a:ln>
            </c:spPr>
          </c:dPt>
          <c:dPt>
            <c:idx val="19"/>
            <c:spPr>
              <a:solidFill>
                <a:srgbClr val="A08FB6"/>
              </a:solidFill>
              <a:ln w="3175">
                <a:noFill/>
              </a:ln>
            </c:spPr>
          </c:dPt>
          <c:dPt>
            <c:idx val="20"/>
            <c:explosion val="0"/>
            <c:spPr>
              <a:solidFill>
                <a:srgbClr val="A697BB"/>
              </a:solidFill>
              <a:ln w="3175">
                <a:noFill/>
              </a:ln>
            </c:spPr>
          </c:dPt>
          <c:dPt>
            <c:idx val="21"/>
            <c:spPr>
              <a:solidFill>
                <a:srgbClr val="ADA1C0"/>
              </a:solidFill>
              <a:ln w="3175">
                <a:noFill/>
              </a:ln>
            </c:spPr>
          </c:dPt>
          <c:dPt>
            <c:idx val="22"/>
            <c:spPr>
              <a:solidFill>
                <a:srgbClr val="B3A8C4"/>
              </a:solidFill>
              <a:ln w="3175">
                <a:noFill/>
              </a:ln>
            </c:spPr>
          </c:dPt>
          <c:dPt>
            <c:idx val="23"/>
            <c:spPr>
              <a:solidFill>
                <a:srgbClr val="BAB0C9"/>
              </a:solidFill>
              <a:ln w="3175">
                <a:noFill/>
              </a:ln>
            </c:spPr>
          </c:dPt>
          <c:dPt>
            <c:idx val="24"/>
            <c:spPr>
              <a:solidFill>
                <a:srgbClr val="BFB6CD"/>
              </a:solidFill>
              <a:ln w="3175">
                <a:noFill/>
              </a:ln>
            </c:spPr>
          </c:dPt>
          <c:dPt>
            <c:idx val="25"/>
            <c:spPr>
              <a:solidFill>
                <a:srgbClr val="C4BCD1"/>
              </a:solidFill>
              <a:ln w="3175">
                <a:noFill/>
              </a:ln>
            </c:spPr>
          </c:dPt>
          <c:dPt>
            <c:idx val="26"/>
            <c:spPr>
              <a:solidFill>
                <a:srgbClr val="CAC3D5"/>
              </a:solidFill>
              <a:ln w="3175">
                <a:noFill/>
              </a:ln>
            </c:spPr>
          </c:dPt>
          <c:dPt>
            <c:idx val="27"/>
            <c:spPr>
              <a:solidFill>
                <a:srgbClr val="CFC9D9"/>
              </a:solidFill>
              <a:ln w="3175">
                <a:noFill/>
              </a:ln>
            </c:spPr>
          </c:dPt>
          <c:dPt>
            <c:idx val="28"/>
            <c:spPr>
              <a:solidFill>
                <a:srgbClr val="D4CEDC"/>
              </a:solidFill>
              <a:ln w="3175">
                <a:noFill/>
              </a:ln>
            </c:spPr>
          </c:dPt>
          <c:dPt>
            <c:idx val="29"/>
            <c:spPr>
              <a:solidFill>
                <a:srgbClr val="D9D4E1"/>
              </a:solidFill>
              <a:ln w="3175">
                <a:noFill/>
              </a:ln>
            </c:spPr>
          </c:dPt>
          <c:dPt>
            <c:idx val="30"/>
            <c:spPr>
              <a:solidFill>
                <a:srgbClr val="DDD9E4"/>
              </a:solidFill>
              <a:ln w="3175">
                <a:noFill/>
              </a:ln>
            </c:spPr>
          </c:dPt>
          <c:dPt>
            <c:idx val="31"/>
            <c:spPr>
              <a:solidFill>
                <a:srgbClr val="E3DFE8"/>
              </a:solidFill>
              <a:ln w="3175">
                <a:noFill/>
              </a:ln>
            </c:spPr>
          </c:dPt>
          <c:dLbls>
            <c:dLbl>
              <c:idx val="1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2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dLbl>
              <c:idx val="3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0"/>
          </c:dLbls>
          <c:cat>
            <c:strRef>
              <c:f>'Data C_A1.4'!$B$9:$B$39</c:f>
              <c:strCache>
                <c:ptCount val="31"/>
                <c:pt idx="0">
                  <c:v>United States</c:v>
                </c:pt>
                <c:pt idx="1">
                  <c:v>Japan</c:v>
                </c:pt>
                <c:pt idx="2">
                  <c:v>Germany</c:v>
                </c:pt>
                <c:pt idx="3">
                  <c:v>Korea</c:v>
                </c:pt>
                <c:pt idx="4">
                  <c:v>United Kingdom</c:v>
                </c:pt>
                <c:pt idx="5">
                  <c:v>Canada</c:v>
                </c:pt>
                <c:pt idx="6">
                  <c:v>France</c:v>
                </c:pt>
                <c:pt idx="7">
                  <c:v>Mexico</c:v>
                </c:pt>
                <c:pt idx="8">
                  <c:v>Spain</c:v>
                </c:pt>
                <c:pt idx="9">
                  <c:v>Italy</c:v>
                </c:pt>
                <c:pt idx="10">
                  <c:v>Poland</c:v>
                </c:pt>
                <c:pt idx="11">
                  <c:v>Australia</c:v>
                </c:pt>
                <c:pt idx="12">
                  <c:v>Turkey</c:v>
                </c:pt>
                <c:pt idx="13">
                  <c:v>Netherlands</c:v>
                </c:pt>
                <c:pt idx="14">
                  <c:v>Chile</c:v>
                </c:pt>
                <c:pt idx="15">
                  <c:v>Belgium</c:v>
                </c:pt>
                <c:pt idx="16">
                  <c:v>Sweden</c:v>
                </c:pt>
                <c:pt idx="17">
                  <c:v>Switzerland</c:v>
                </c:pt>
                <c:pt idx="18">
                  <c:v>Greece</c:v>
                </c:pt>
                <c:pt idx="19">
                  <c:v>Hungary</c:v>
                </c:pt>
                <c:pt idx="20">
                  <c:v>Finland</c:v>
                </c:pt>
                <c:pt idx="21">
                  <c:v>Denmark</c:v>
                </c:pt>
                <c:pt idx="22">
                  <c:v>Norway</c:v>
                </c:pt>
                <c:pt idx="23">
                  <c:v>Czech Republic</c:v>
                </c:pt>
                <c:pt idx="24">
                  <c:v>Portugal</c:v>
                </c:pt>
                <c:pt idx="25">
                  <c:v>New Zealand</c:v>
                </c:pt>
                <c:pt idx="26">
                  <c:v>Austria</c:v>
                </c:pt>
                <c:pt idx="27">
                  <c:v>Ireland</c:v>
                </c:pt>
                <c:pt idx="28">
                  <c:v>Slovak Republic</c:v>
                </c:pt>
                <c:pt idx="29">
                  <c:v>Luxembourg</c:v>
                </c:pt>
                <c:pt idx="30">
                  <c:v>Iceland</c:v>
                </c:pt>
              </c:strCache>
            </c:strRef>
          </c:cat>
          <c:val>
            <c:numRef>
              <c:f>'Data C_A1.4'!$C$9:$C$39</c:f>
              <c:numCache>
                <c:ptCount val="31"/>
                <c:pt idx="0">
                  <c:v>0.33549659990110164</c:v>
                </c:pt>
                <c:pt idx="1">
                  <c:v>0.14730978381039703</c:v>
                </c:pt>
                <c:pt idx="2">
                  <c:v>0.05789540572132005</c:v>
                </c:pt>
                <c:pt idx="3">
                  <c:v>0.053571609010675786</c:v>
                </c:pt>
                <c:pt idx="4">
                  <c:v>0.05036820323738833</c:v>
                </c:pt>
                <c:pt idx="5">
                  <c:v>0.045651706222116825</c:v>
                </c:pt>
                <c:pt idx="6">
                  <c:v>0.04509792581566322</c:v>
                </c:pt>
                <c:pt idx="7">
                  <c:v>0.039272624629462065</c:v>
                </c:pt>
                <c:pt idx="8">
                  <c:v>0.03920839981506859</c:v>
                </c:pt>
                <c:pt idx="9">
                  <c:v>0.024324442346972154</c:v>
                </c:pt>
                <c:pt idx="10">
                  <c:v>0.020886368097049</c:v>
                </c:pt>
                <c:pt idx="11">
                  <c:v>0.02002266919092899</c:v>
                </c:pt>
                <c:pt idx="12">
                  <c:v>0.01920809060174472</c:v>
                </c:pt>
                <c:pt idx="13">
                  <c:v>0.014689930821899618</c:v>
                </c:pt>
                <c:pt idx="14">
                  <c:v>0.010047606879501729</c:v>
                </c:pt>
                <c:pt idx="15">
                  <c:v>0.009548152059736139</c:v>
                </c:pt>
                <c:pt idx="16">
                  <c:v>0.007885099037498266</c:v>
                </c:pt>
                <c:pt idx="17">
                  <c:v>0.007334788410541417</c:v>
                </c:pt>
                <c:pt idx="18">
                  <c:v>0.007289508538844207</c:v>
                </c:pt>
                <c:pt idx="19">
                  <c:v>0.005467705278909006</c:v>
                </c:pt>
                <c:pt idx="20">
                  <c:v>0.005384524000412339</c:v>
                </c:pt>
                <c:pt idx="21">
                  <c:v>0.005105125616585505</c:v>
                </c:pt>
                <c:pt idx="22">
                  <c:v>0.004572282834768002</c:v>
                </c:pt>
                <c:pt idx="23">
                  <c:v>0.004500751087144515</c:v>
                </c:pt>
                <c:pt idx="24">
                  <c:v>0.004334473983703194</c:v>
                </c:pt>
                <c:pt idx="25">
                  <c:v>0.004293490476233575</c:v>
                </c:pt>
                <c:pt idx="26">
                  <c:v>0.004236841520755785</c:v>
                </c:pt>
                <c:pt idx="27">
                  <c:v>0.004051996830511421</c:v>
                </c:pt>
                <c:pt idx="28">
                  <c:v>0.0023093635588853382</c:v>
                </c:pt>
                <c:pt idx="29">
                  <c:v>0.0003738451383859777</c:v>
                </c:pt>
                <c:pt idx="30">
                  <c:v>0.00026068552579544606</c:v>
                </c:pt>
              </c:numCache>
            </c:numRef>
          </c:val>
        </c:ser>
        <c:gapWidth val="141"/>
        <c:splitType val="cust"/>
        <c:splitPos val="1"/>
        <c:secondPieSize val="56"/>
        <c:serLines>
          <c:spPr>
            <a:ln w="3175">
              <a:solidFill>
                <a:srgbClr val="000000"/>
              </a:solidFill>
            </a:ln>
          </c:spPr>
        </c:serLines>
      </c:of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0.269</cdr:y>
    </cdr:to>
    <cdr:sp>
      <cdr:nvSpPr>
        <cdr:cNvPr id="1" name="TextBox 1"/>
        <cdr:cNvSpPr txBox="1">
          <a:spLocks noChangeArrowheads="1"/>
        </cdr:cNvSpPr>
      </cdr:nvSpPr>
      <cdr:spPr>
        <a:xfrm>
          <a:off x="0" y="0"/>
          <a:ext cx="6200775" cy="24955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Chart A1.1. Population that has attained tertiary education (2008)</a:t>
          </a:r>
          <a:r>
            <a:rPr lang="en-US" cap="none" sz="12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This</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chart compares the population aged 25 to 34 with tertiary education to the population aged 55 to 64 with tertiary education in 2008, in percentage, by age group.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Tertiary attainment levels have increased considerably over the past 30 years. In almost all countries, 25-34 year-olds have higher tertiary attainment levels than the generation about to leave the labour market (55-64 year-olds). On average across OECD countries, 35% of the younger cohort has completed tertiary education, compared with 20% of the oldest cohort. The expansion of the tertiary sector has put Japan and Korea in the top group together with Canada and the partner country the Russian Federation, with over 50% of the younger cohort with tertiary education.</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cdr:x>
      <cdr:y>0.7715</cdr:y>
    </cdr:from>
    <cdr:to>
      <cdr:x>0.98375</cdr:x>
      <cdr:y>0.8485</cdr:y>
    </cdr:to>
    <cdr:sp>
      <cdr:nvSpPr>
        <cdr:cNvPr id="2" name="TextBox 1"/>
        <cdr:cNvSpPr txBox="1">
          <a:spLocks noChangeArrowheads="1"/>
        </cdr:cNvSpPr>
      </cdr:nvSpPr>
      <cdr:spPr>
        <a:xfrm>
          <a:off x="0" y="7162800"/>
          <a:ext cx="6143625" cy="714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Year of reference 2002.</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the percentage of</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25-34</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year-olds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who have attained tertiary</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education.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0.99225</cdr:x>
      <cdr:y>0.0555</cdr:y>
    </cdr:to>
    <cdr:sp>
      <cdr:nvSpPr>
        <cdr:cNvPr id="1" name="TextBox 1"/>
        <cdr:cNvSpPr txBox="1">
          <a:spLocks noChangeArrowheads="1"/>
        </cdr:cNvSpPr>
      </cdr:nvSpPr>
      <cdr:spPr>
        <a:xfrm>
          <a:off x="0" y="0"/>
          <a:ext cx="6200775" cy="514350"/>
        </a:xfrm>
        <a:prstGeom prst="rect">
          <a:avLst/>
        </a:prstGeom>
        <a:noFill/>
        <a:ln w="9525" cmpd="sng">
          <a:noFill/>
        </a:ln>
      </cdr:spPr>
      <cdr:txBody>
        <a:bodyPr vertOverflow="clip" wrap="square"/>
        <a:p>
          <a:pPr algn="ctr">
            <a:defRPr/>
          </a:pPr>
          <a:r>
            <a:rPr lang="en-US" cap="none" sz="1200" b="1" i="0" u="none" baseline="0">
              <a:solidFill>
                <a:srgbClr val="000000"/>
              </a:solidFill>
              <a:latin typeface="Times New Roman"/>
              <a:ea typeface="Times New Roman"/>
              <a:cs typeface="Times New Roman"/>
            </a:rPr>
            <a:t>Chart A1.2. Population that has attained at least upper secondary education</a:t>
          </a:r>
          <a:r>
            <a:rPr lang="en-US" cap="none" sz="1200" b="1" i="0" u="none" baseline="30000">
              <a:solidFill>
                <a:srgbClr val="000000"/>
              </a:solidFill>
              <a:latin typeface="Times New Roman"/>
              <a:ea typeface="Times New Roman"/>
              <a:cs typeface="Times New Roman"/>
            </a:rPr>
            <a:t>1 </a:t>
          </a:r>
          <a:r>
            <a:rPr lang="en-US" cap="none" sz="1200" b="1" i="0" u="none" baseline="0">
              <a:solidFill>
                <a:srgbClr val="000000"/>
              </a:solidFill>
              <a:latin typeface="Times New Roman"/>
              <a:ea typeface="Times New Roman"/>
              <a:cs typeface="Times New Roman"/>
            </a:rPr>
            <a:t>(2008)</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Percentage, by age group</a:t>
          </a:r>
          <a:r>
            <a:rPr lang="en-US" cap="none" sz="1200" b="0" i="0" u="none" baseline="0">
              <a:solidFill>
                <a:srgbClr val="000000"/>
              </a:solidFill>
              <a:latin typeface="Times New Roman"/>
              <a:ea typeface="Times New Roman"/>
              <a:cs typeface="Times New Roman"/>
            </a:rPr>
            <a:t>
</a:t>
          </a:r>
        </a:p>
      </cdr:txBody>
    </cdr:sp>
  </cdr:relSizeAnchor>
  <cdr:relSizeAnchor xmlns:cdr="http://schemas.openxmlformats.org/drawingml/2006/chartDrawing">
    <cdr:from>
      <cdr:x>0.011</cdr:x>
      <cdr:y>0.61925</cdr:y>
    </cdr:from>
    <cdr:to>
      <cdr:x>0.89725</cdr:x>
      <cdr:y>0.76725</cdr:y>
    </cdr:to>
    <cdr:sp>
      <cdr:nvSpPr>
        <cdr:cNvPr id="2" name="TextBox 1"/>
        <cdr:cNvSpPr txBox="1">
          <a:spLocks noChangeArrowheads="1"/>
        </cdr:cNvSpPr>
      </cdr:nvSpPr>
      <cdr:spPr>
        <a:xfrm>
          <a:off x="66675" y="5753100"/>
          <a:ext cx="5534025" cy="1371600"/>
        </a:xfrm>
        <a:prstGeom prst="rect">
          <a:avLst/>
        </a:prstGeom>
        <a:noFill/>
        <a:ln w="9525" cmpd="sng">
          <a:noFill/>
        </a:ln>
      </cdr:spPr>
      <cdr:txBody>
        <a:bodyPr vertOverflow="clip" wrap="square"/>
        <a:p>
          <a:pPr algn="l">
            <a:defRPr/>
          </a:pPr>
          <a:r>
            <a:rPr lang="en-US" cap="none" sz="1100" b="0" i="0" u="none" baseline="0">
              <a:solidFill>
                <a:srgbClr val="000000"/>
              </a:solidFill>
              <a:latin typeface="Times New Roman"/>
              <a:ea typeface="Times New Roman"/>
              <a:cs typeface="Times New Roman"/>
            </a:rPr>
            <a:t>1. Excluding ISCED 3C short programmes.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 Year of reference 2002.</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Countries are ranked in descending order of the percentage of</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25-34</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year-olds</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who have attained at least upper secondary education.
</a:t>
          </a:r>
          <a:r>
            <a:rPr lang="en-US" cap="none" sz="1100" b="0" i="1" u="none" baseline="0">
              <a:solidFill>
                <a:srgbClr val="000000"/>
              </a:solidFill>
              <a:latin typeface="Times New Roman"/>
              <a:ea typeface="Times New Roman"/>
              <a:cs typeface="Times New Roman"/>
            </a:rPr>
            <a:t>Source</a:t>
          </a:r>
          <a:r>
            <a:rPr lang="en-US" cap="none" sz="1100" b="0" i="0" u="none" baseline="0">
              <a:solidFill>
                <a:srgbClr val="000000"/>
              </a:solidFill>
              <a:latin typeface="Times New Roman"/>
              <a:ea typeface="Times New Roman"/>
              <a:cs typeface="Times New Roman"/>
            </a:rPr>
            <a:t>: OECD. Table A1.2a. See Annex 3 for notes (</a:t>
          </a:r>
          <a:r>
            <a:rPr lang="en-US" cap="none" sz="1100" b="0" i="1" u="none" baseline="0">
              <a:solidFill>
                <a:srgbClr val="000000"/>
              </a:solidFill>
              <a:latin typeface="Times New Roman"/>
              <a:ea typeface="Times New Roman"/>
              <a:cs typeface="Times New Roman"/>
            </a:rPr>
            <a:t>www.oecd.org/edu/eag2010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Statlink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0.038</cdr:y>
    </cdr:from>
    <cdr:to>
      <cdr:x>0.93925</cdr:x>
      <cdr:y>0.0915</cdr:y>
    </cdr:to>
    <cdr:sp>
      <cdr:nvSpPr>
        <cdr:cNvPr id="1" name="TextBox 1"/>
        <cdr:cNvSpPr txBox="1">
          <a:spLocks noChangeArrowheads="1"/>
        </cdr:cNvSpPr>
      </cdr:nvSpPr>
      <cdr:spPr>
        <a:xfrm>
          <a:off x="428625" y="323850"/>
          <a:ext cx="5638800"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A1.3.</a:t>
          </a:r>
          <a:r>
            <a:rPr lang="en-US" cap="none" sz="1000" b="1" i="0" u="none" baseline="0">
              <a:solidFill>
                <a:srgbClr val="000000"/>
              </a:solidFill>
              <a:latin typeface="Arial"/>
              <a:ea typeface="Arial"/>
              <a:cs typeface="Arial"/>
            </a:rPr>
            <a:t> Proportion of population with tertiary education and potential growth (2008)</a:t>
          </a:r>
        </a:p>
      </cdr:txBody>
    </cdr:sp>
  </cdr:relSizeAnchor>
  <cdr:relSizeAnchor xmlns:cdr="http://schemas.openxmlformats.org/drawingml/2006/chartDrawing">
    <cdr:from>
      <cdr:x>0.0455</cdr:x>
      <cdr:y>0.78325</cdr:y>
    </cdr:from>
    <cdr:to>
      <cdr:x>0.9</cdr:x>
      <cdr:y>0.942</cdr:y>
    </cdr:to>
    <cdr:sp>
      <cdr:nvSpPr>
        <cdr:cNvPr id="2" name="TextBox 1"/>
        <cdr:cNvSpPr txBox="1">
          <a:spLocks noChangeArrowheads="1"/>
        </cdr:cNvSpPr>
      </cdr:nvSpPr>
      <cdr:spPr>
        <a:xfrm>
          <a:off x="285750" y="6772275"/>
          <a:ext cx="5524500" cy="1371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Year of reference 2002.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p>
      </cdr:txBody>
    </cdr:sp>
  </cdr:relSizeAnchor>
  <cdr:relSizeAnchor xmlns:cdr="http://schemas.openxmlformats.org/drawingml/2006/chartDrawing">
    <cdr:from>
      <cdr:x>0.51475</cdr:x>
      <cdr:y>0.12375</cdr:y>
    </cdr:from>
    <cdr:to>
      <cdr:x>0.5215</cdr:x>
      <cdr:y>0.705</cdr:y>
    </cdr:to>
    <cdr:sp>
      <cdr:nvSpPr>
        <cdr:cNvPr id="3" name="Straight Connector 4"/>
        <cdr:cNvSpPr>
          <a:spLocks/>
        </cdr:cNvSpPr>
      </cdr:nvSpPr>
      <cdr:spPr>
        <a:xfrm>
          <a:off x="3324225" y="1066800"/>
          <a:ext cx="47625" cy="5029200"/>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0.1055</cdr:x>
      <cdr:y>0.4725</cdr:y>
    </cdr:from>
    <cdr:to>
      <cdr:x>0.9775</cdr:x>
      <cdr:y>0.47325</cdr:y>
    </cdr:to>
    <cdr:sp>
      <cdr:nvSpPr>
        <cdr:cNvPr id="4" name="Straight Connector 7"/>
        <cdr:cNvSpPr>
          <a:spLocks/>
        </cdr:cNvSpPr>
      </cdr:nvSpPr>
      <cdr:spPr>
        <a:xfrm>
          <a:off x="676275" y="4086225"/>
          <a:ext cx="5638800" cy="9525"/>
        </a:xfrm>
        <a:prstGeom prst="line">
          <a:avLst/>
        </a:prstGeom>
        <a:noFill/>
        <a:ln w="19050"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0.478</cdr:x>
      <cdr:y>0.121</cdr:y>
    </cdr:from>
    <cdr:to>
      <cdr:x>0.50775</cdr:x>
      <cdr:y>0.24425</cdr:y>
    </cdr:to>
    <cdr:sp>
      <cdr:nvSpPr>
        <cdr:cNvPr id="5" name="TextBox 8"/>
        <cdr:cNvSpPr txBox="1">
          <a:spLocks noChangeArrowheads="1"/>
        </cdr:cNvSpPr>
      </cdr:nvSpPr>
      <cdr:spPr>
        <a:xfrm rot="16200000">
          <a:off x="3086100" y="1038225"/>
          <a:ext cx="190500" cy="1066800"/>
        </a:xfrm>
        <a:prstGeom prst="rect">
          <a:avLst/>
        </a:prstGeom>
        <a:noFill/>
        <a:ln w="9525" cmpd="sng">
          <a:noFill/>
        </a:ln>
      </cdr:spPr>
      <cdr:txBody>
        <a:bodyPr vertOverflow="clip" wrap="square"/>
        <a:p>
          <a:pPr algn="l">
            <a:defRPr/>
          </a:pPr>
          <a:r>
            <a:rPr lang="en-US" cap="none" sz="1100" b="1" i="0" u="none" baseline="0">
              <a:solidFill>
                <a:srgbClr val="33CCCC"/>
              </a:solidFill>
            </a:rPr>
            <a:t>OECD average</a:t>
          </a:r>
        </a:p>
      </cdr:txBody>
    </cdr:sp>
  </cdr:relSizeAnchor>
  <cdr:relSizeAnchor xmlns:cdr="http://schemas.openxmlformats.org/drawingml/2006/chartDrawing">
    <cdr:from>
      <cdr:x>0.11</cdr:x>
      <cdr:y>0.447</cdr:y>
    </cdr:from>
    <cdr:to>
      <cdr:x>0.2755</cdr:x>
      <cdr:y>0.469</cdr:y>
    </cdr:to>
    <cdr:sp>
      <cdr:nvSpPr>
        <cdr:cNvPr id="6" name="TextBox 1"/>
        <cdr:cNvSpPr txBox="1">
          <a:spLocks noChangeArrowheads="1"/>
        </cdr:cNvSpPr>
      </cdr:nvSpPr>
      <cdr:spPr>
        <a:xfrm>
          <a:off x="704850" y="3857625"/>
          <a:ext cx="1066800" cy="190500"/>
        </a:xfrm>
        <a:prstGeom prst="rect">
          <a:avLst/>
        </a:prstGeom>
        <a:noFill/>
        <a:ln w="9525" cmpd="sng">
          <a:noFill/>
        </a:ln>
      </cdr:spPr>
      <cdr:txBody>
        <a:bodyPr vertOverflow="clip" wrap="square"/>
        <a:p>
          <a:pPr algn="l">
            <a:defRPr/>
          </a:pPr>
          <a:r>
            <a:rPr lang="en-US" cap="none" sz="1100" b="1" i="0" u="none" baseline="0">
              <a:solidFill>
                <a:srgbClr val="33CCCC"/>
              </a:solidFill>
            </a:rPr>
            <a:t>OECD average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47625" y="57150"/>
        <a:ext cx="6467475" cy="8648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0.1625</cdr:y>
    </cdr:from>
    <cdr:to>
      <cdr:x>0.90575</cdr:x>
      <cdr:y>0.2145</cdr:y>
    </cdr:to>
    <cdr:sp>
      <cdr:nvSpPr>
        <cdr:cNvPr id="1" name="TextBox 1"/>
        <cdr:cNvSpPr txBox="1">
          <a:spLocks noChangeArrowheads="1"/>
        </cdr:cNvSpPr>
      </cdr:nvSpPr>
      <cdr:spPr>
        <a:xfrm>
          <a:off x="247650" y="1495425"/>
          <a:ext cx="5372100" cy="4762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Chart A1.4. Countries' share in the total OECD 25-64</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year-old</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with tertiary education, in percentage (2008)</a:t>
          </a:r>
        </a:p>
      </cdr:txBody>
    </cdr:sp>
  </cdr:relSizeAnchor>
  <cdr:relSizeAnchor xmlns:cdr="http://schemas.openxmlformats.org/drawingml/2006/chartDrawing">
    <cdr:from>
      <cdr:x>0.003</cdr:x>
      <cdr:y>0.65925</cdr:y>
    </cdr:from>
    <cdr:to>
      <cdr:x>0.894</cdr:x>
      <cdr:y>0.808</cdr:y>
    </cdr:to>
    <cdr:sp>
      <cdr:nvSpPr>
        <cdr:cNvPr id="2" name="TextBox 1"/>
        <cdr:cNvSpPr txBox="1">
          <a:spLocks noChangeArrowheads="1"/>
        </cdr:cNvSpPr>
      </cdr:nvSpPr>
      <cdr:spPr>
        <a:xfrm>
          <a:off x="9525" y="6086475"/>
          <a:ext cx="5534025" cy="13716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
</a:t>
          </a:r>
          <a:r>
            <a:rPr lang="en-US" cap="none" sz="800" b="0" i="0" u="none" baseline="0">
              <a:solidFill>
                <a:srgbClr val="000000"/>
              </a:solidFill>
              <a:latin typeface="Arial"/>
              <a:ea typeface="Arial"/>
              <a:cs typeface="Arial"/>
            </a:rPr>
            <a:t>Statlink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10300"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11</xdr:col>
      <xdr:colOff>114300</xdr:colOff>
      <xdr:row>48</xdr:row>
      <xdr:rowOff>47625</xdr:rowOff>
    </xdr:to>
    <xdr:sp>
      <xdr:nvSpPr>
        <xdr:cNvPr id="1" name="TextBox 1"/>
        <xdr:cNvSpPr txBox="1">
          <a:spLocks noChangeArrowheads="1"/>
        </xdr:cNvSpPr>
      </xdr:nvSpPr>
      <xdr:spPr>
        <a:xfrm>
          <a:off x="533400" y="6762750"/>
          <a:ext cx="5448300" cy="1276350"/>
        </a:xfrm>
        <a:prstGeom prst="rect">
          <a:avLst/>
        </a:prstGeom>
        <a:noFill/>
        <a:ln w="9525" cmpd="sng">
          <a:noFill/>
        </a:ln>
      </xdr:spPr>
      <xdr:txBody>
        <a:bodyPr vertOverflow="clip" wrap="square"/>
        <a:p>
          <a:pPr algn="l">
            <a:defRPr/>
          </a:pP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A1.3a.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Statlink
</a:t>
          </a:r>
          <a:r>
            <a:rPr lang="en-US" cap="none" sz="800" b="0" i="0" u="none" baseline="0">
              <a:solidFill>
                <a:srgbClr val="000000"/>
              </a:solidFill>
              <a:latin typeface="Arial"/>
              <a:ea typeface="Arial"/>
              <a:cs typeface="Arial"/>
            </a:rPr>
            <a:t>
</a:t>
          </a:r>
          <a:r>
            <a:rPr lang="en-US" cap="none" sz="1000" b="0" i="1"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 OCDE. Tableau A1.3a. Voir les notes à l'annexe 3 (</a:t>
          </a:r>
          <a:r>
            <a:rPr lang="en-US" cap="none" sz="1000" b="0" i="1" u="none" baseline="0">
              <a:solidFill>
                <a:srgbClr val="000000"/>
              </a:solidFill>
              <a:latin typeface="Calibri"/>
              <a:ea typeface="Calibri"/>
              <a:cs typeface="Calibri"/>
            </a:rPr>
            <a:t>www.oecd.org/edu/eag2010</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AB27"/>
  <sheetViews>
    <sheetView tabSelected="1" zoomScalePageLayoutView="0" workbookViewId="0" topLeftCell="A1">
      <selection activeCell="E7" sqref="E7"/>
    </sheetView>
  </sheetViews>
  <sheetFormatPr defaultColWidth="9.33203125" defaultRowHeight="11.25"/>
  <cols>
    <col min="1" max="1" width="32.16015625" style="1" customWidth="1"/>
    <col min="2" max="2" width="19.66015625" style="1" customWidth="1"/>
    <col min="3" max="3" width="5.33203125" style="1" customWidth="1"/>
    <col min="4" max="6" width="9.16015625" style="1" customWidth="1"/>
    <col min="7" max="7" width="4.5" style="1" customWidth="1"/>
    <col min="8" max="14" width="2.66015625" style="1" customWidth="1"/>
    <col min="15" max="18" width="9.33203125" style="1" customWidth="1"/>
    <col min="19" max="19" width="9.5" style="1" customWidth="1"/>
    <col min="20" max="16384" width="9.33203125" style="1" customWidth="1"/>
  </cols>
  <sheetData>
    <row r="1" ht="12.75">
      <c r="A1" s="312" t="s">
        <v>185</v>
      </c>
    </row>
    <row r="2" spans="1:2" ht="12.75">
      <c r="A2" s="12"/>
      <c r="B2" s="313" t="s">
        <v>0</v>
      </c>
    </row>
    <row r="3" ht="12.75">
      <c r="A3" s="12" t="s">
        <v>186</v>
      </c>
    </row>
    <row r="4" spans="1:13" ht="12.75">
      <c r="A4" s="228" t="s">
        <v>3</v>
      </c>
      <c r="B4" s="229"/>
      <c r="C4" s="229"/>
      <c r="D4" s="229"/>
      <c r="E4" s="229"/>
      <c r="F4" s="229"/>
      <c r="G4" s="229"/>
      <c r="H4" s="229"/>
      <c r="I4" s="229"/>
      <c r="J4" s="229"/>
      <c r="K4" s="229"/>
      <c r="L4" s="229"/>
      <c r="M4" s="230"/>
    </row>
    <row r="5" spans="1:13" ht="12.75">
      <c r="A5" s="231" t="s">
        <v>0</v>
      </c>
      <c r="B5" s="232"/>
      <c r="C5" s="232"/>
      <c r="D5" s="232"/>
      <c r="E5" s="232"/>
      <c r="F5" s="232"/>
      <c r="G5" s="232"/>
      <c r="H5" s="232"/>
      <c r="I5" s="232"/>
      <c r="J5" s="232"/>
      <c r="K5" s="232"/>
      <c r="L5" s="232"/>
      <c r="M5" s="233"/>
    </row>
    <row r="6" spans="1:13" ht="12.75">
      <c r="A6" s="4"/>
      <c r="B6" s="2"/>
      <c r="C6" s="2"/>
      <c r="D6" s="2"/>
      <c r="E6" s="2"/>
      <c r="F6" s="2"/>
      <c r="G6" s="2"/>
      <c r="H6" s="2"/>
      <c r="I6" s="2"/>
      <c r="J6" s="2"/>
      <c r="K6" s="2"/>
      <c r="L6" s="2"/>
      <c r="M6" s="3"/>
    </row>
    <row r="7" spans="1:13" ht="12.75">
      <c r="A7" s="5" t="s">
        <v>1</v>
      </c>
      <c r="B7" s="6"/>
      <c r="C7" s="6"/>
      <c r="D7" s="6"/>
      <c r="E7" s="6"/>
      <c r="F7" s="6"/>
      <c r="G7" s="6"/>
      <c r="H7" s="6"/>
      <c r="I7" s="6"/>
      <c r="J7" s="6"/>
      <c r="K7" s="6"/>
      <c r="L7" s="6"/>
      <c r="M7" s="7"/>
    </row>
    <row r="8" spans="1:13" ht="12.75">
      <c r="A8" s="234" t="str">
        <f>'T_A1.1a'!B5</f>
        <v>Table A1.1a. Educational attainment: Adult population (2008)
</v>
      </c>
      <c r="B8" s="235"/>
      <c r="C8" s="235"/>
      <c r="D8" s="235"/>
      <c r="E8" s="235"/>
      <c r="F8" s="235"/>
      <c r="G8" s="235"/>
      <c r="H8" s="235"/>
      <c r="I8" s="235"/>
      <c r="J8" s="235"/>
      <c r="K8" s="235"/>
      <c r="L8" s="235"/>
      <c r="M8" s="7"/>
    </row>
    <row r="9" spans="1:13" ht="12.75">
      <c r="A9" s="234" t="str">
        <f>'T_A1.1b (web only)'!B5</f>
        <v>Table A1.1b. (Web only) Educational attainment: Male population (2008)</v>
      </c>
      <c r="B9" s="235"/>
      <c r="C9" s="235"/>
      <c r="D9" s="235"/>
      <c r="E9" s="235"/>
      <c r="F9" s="235"/>
      <c r="G9" s="235"/>
      <c r="H9" s="235"/>
      <c r="I9" s="235"/>
      <c r="J9" s="235"/>
      <c r="K9" s="235"/>
      <c r="L9" s="235"/>
      <c r="M9" s="7"/>
    </row>
    <row r="10" spans="1:13" ht="12.75">
      <c r="A10" s="234" t="str">
        <f>'T_A1.1c (web only)'!B5</f>
        <v>Table A1.1c. (Web only) Educational attainment: Female population (2008)</v>
      </c>
      <c r="B10" s="235"/>
      <c r="C10" s="235"/>
      <c r="D10" s="235"/>
      <c r="E10" s="235"/>
      <c r="F10" s="235"/>
      <c r="G10" s="235"/>
      <c r="H10" s="235"/>
      <c r="I10" s="235"/>
      <c r="J10" s="235"/>
      <c r="K10" s="235"/>
      <c r="L10" s="235"/>
      <c r="M10" s="7"/>
    </row>
    <row r="11" spans="1:13" ht="12.75">
      <c r="A11" s="234" t="str">
        <f>'T_A1.2a'!B5</f>
        <v>Table A1.2a. Population with at least upper secondary education1 (2008)
</v>
      </c>
      <c r="B11" s="235"/>
      <c r="C11" s="235"/>
      <c r="D11" s="235"/>
      <c r="E11" s="235"/>
      <c r="F11" s="235"/>
      <c r="G11" s="235"/>
      <c r="H11" s="235"/>
      <c r="I11" s="235"/>
      <c r="J11" s="235"/>
      <c r="K11" s="235"/>
      <c r="L11" s="235"/>
      <c r="M11" s="7"/>
    </row>
    <row r="12" spans="1:13" ht="12.75">
      <c r="A12" s="234" t="str">
        <f>'T_A1.2b (web only)'!B5</f>
        <v>Table A1.2b. (Web only) Population of males with at least upper secondary education1 (2008)
</v>
      </c>
      <c r="B12" s="235"/>
      <c r="C12" s="235"/>
      <c r="D12" s="235"/>
      <c r="E12" s="235"/>
      <c r="F12" s="235"/>
      <c r="G12" s="235"/>
      <c r="H12" s="235"/>
      <c r="I12" s="235"/>
      <c r="J12" s="235"/>
      <c r="K12" s="235"/>
      <c r="L12" s="235"/>
      <c r="M12" s="7"/>
    </row>
    <row r="13" spans="1:13" ht="12.75">
      <c r="A13" s="234" t="str">
        <f>'T_A1.2c (web only)'!B5</f>
        <v>Table A1.2c. (Web only) Population of females with at least upper secondary education1 (2008)
</v>
      </c>
      <c r="B13" s="235"/>
      <c r="C13" s="235"/>
      <c r="D13" s="235"/>
      <c r="E13" s="235"/>
      <c r="F13" s="235"/>
      <c r="G13" s="235"/>
      <c r="H13" s="235"/>
      <c r="I13" s="235"/>
      <c r="J13" s="235"/>
      <c r="K13" s="235"/>
      <c r="L13" s="235"/>
      <c r="M13" s="7"/>
    </row>
    <row r="14" spans="1:13" ht="12.75">
      <c r="A14" s="236" t="str">
        <f>'T_A1.3a'!B5</f>
        <v>Table A1.3a. Population with tertiary education (2008)
</v>
      </c>
      <c r="B14" s="235"/>
      <c r="C14" s="235"/>
      <c r="D14" s="235"/>
      <c r="E14" s="235"/>
      <c r="F14" s="235"/>
      <c r="G14" s="235"/>
      <c r="H14" s="235"/>
      <c r="I14" s="235"/>
      <c r="J14" s="235"/>
      <c r="K14" s="235"/>
      <c r="L14" s="235"/>
      <c r="M14" s="7"/>
    </row>
    <row r="15" spans="1:13" ht="12.75">
      <c r="A15" s="234" t="str">
        <f>'T_A1.3b (web only)'!B5</f>
        <v>Table A1.3b. (Web only) Male population with tertiary education (2008)
</v>
      </c>
      <c r="B15" s="235"/>
      <c r="C15" s="235"/>
      <c r="D15" s="235"/>
      <c r="E15" s="235"/>
      <c r="F15" s="235"/>
      <c r="G15" s="235"/>
      <c r="H15" s="235"/>
      <c r="I15" s="235"/>
      <c r="J15" s="235"/>
      <c r="K15" s="235"/>
      <c r="L15" s="235"/>
      <c r="M15" s="7"/>
    </row>
    <row r="16" spans="1:13" ht="12.75">
      <c r="A16" s="234" t="str">
        <f>'T_A1.3c (web only)'!B5</f>
        <v>Table A1.3c. (Web only) Female population with tertiary education (2008)
</v>
      </c>
      <c r="B16" s="235"/>
      <c r="C16" s="235"/>
      <c r="D16" s="235"/>
      <c r="E16" s="235"/>
      <c r="F16" s="235"/>
      <c r="G16" s="235"/>
      <c r="H16" s="235"/>
      <c r="I16" s="235"/>
      <c r="J16" s="235"/>
      <c r="K16" s="235"/>
      <c r="L16" s="235"/>
      <c r="M16" s="7"/>
    </row>
    <row r="17" spans="1:13" ht="12.75">
      <c r="A17" s="234" t="str">
        <f>'T_A1.4'!B5</f>
        <v>Table A1.4. Trends in educational attainment: 25-64 year-old population (1997-2008)
</v>
      </c>
      <c r="B17" s="235"/>
      <c r="C17" s="235"/>
      <c r="D17" s="235"/>
      <c r="E17" s="235"/>
      <c r="F17" s="235"/>
      <c r="G17" s="235"/>
      <c r="H17" s="235"/>
      <c r="I17" s="235"/>
      <c r="J17" s="235"/>
      <c r="K17" s="235"/>
      <c r="L17" s="235"/>
      <c r="M17" s="7"/>
    </row>
    <row r="18" spans="1:13" ht="12.75">
      <c r="A18" s="234" t="str">
        <f>'T_A1.5'!B5</f>
        <v>Table A1.5. Annual average growth in the 25-64 year-old population between 1998 and 2008
</v>
      </c>
      <c r="B18" s="235"/>
      <c r="C18" s="235"/>
      <c r="D18" s="235"/>
      <c r="E18" s="235"/>
      <c r="F18" s="235"/>
      <c r="G18" s="235"/>
      <c r="H18" s="235"/>
      <c r="I18" s="235"/>
      <c r="J18" s="235"/>
      <c r="K18" s="235"/>
      <c r="L18" s="235"/>
      <c r="M18" s="7"/>
    </row>
    <row r="19" spans="1:13" ht="12.75">
      <c r="A19" s="8"/>
      <c r="B19" s="6"/>
      <c r="C19" s="6"/>
      <c r="D19" s="6"/>
      <c r="E19" s="6"/>
      <c r="F19" s="6"/>
      <c r="G19" s="6"/>
      <c r="H19" s="6"/>
      <c r="I19" s="6"/>
      <c r="J19" s="6"/>
      <c r="K19" s="6"/>
      <c r="L19" s="6"/>
      <c r="M19" s="7"/>
    </row>
    <row r="20" spans="1:13" ht="12.75">
      <c r="A20" s="237" t="s">
        <v>2</v>
      </c>
      <c r="B20" s="238"/>
      <c r="C20" s="238"/>
      <c r="D20" s="238"/>
      <c r="E20" s="238"/>
      <c r="F20" s="238"/>
      <c r="G20" s="238"/>
      <c r="H20" s="238"/>
      <c r="I20" s="238"/>
      <c r="J20" s="238"/>
      <c r="K20" s="238"/>
      <c r="L20" s="238"/>
      <c r="M20" s="239"/>
    </row>
    <row r="21" spans="1:28" s="10" customFormat="1" ht="13.5" customHeight="1">
      <c r="A21" s="234" t="str">
        <f>'Data C_A1.1'!A1:F1</f>
        <v>Chart A1.1. Population that has attained tertiary education (2008)
Percentage, by age group
</v>
      </c>
      <c r="B21" s="235"/>
      <c r="C21" s="235"/>
      <c r="D21" s="235"/>
      <c r="E21" s="235"/>
      <c r="F21" s="235"/>
      <c r="G21" s="235"/>
      <c r="H21" s="235"/>
      <c r="I21" s="235"/>
      <c r="J21" s="235"/>
      <c r="K21" s="235"/>
      <c r="L21" s="235"/>
      <c r="M21" s="9"/>
      <c r="P21" s="1"/>
      <c r="Q21" s="1"/>
      <c r="R21" s="1"/>
      <c r="S21" s="1"/>
      <c r="T21" s="1"/>
      <c r="U21" s="1"/>
      <c r="V21" s="1"/>
      <c r="W21" s="1"/>
      <c r="X21" s="1"/>
      <c r="Y21" s="1"/>
      <c r="Z21" s="1"/>
      <c r="AA21" s="1"/>
      <c r="AB21" s="1"/>
    </row>
    <row r="22" spans="1:28" s="10" customFormat="1" ht="12.75">
      <c r="A22" s="234" t="str">
        <f>'Data C_A1.2'!A1:F1</f>
        <v>Chart A1.2. Population that has attained at least upper secondary education1 (2008)
Percentage, by age group</v>
      </c>
      <c r="B22" s="235"/>
      <c r="C22" s="235"/>
      <c r="D22" s="235"/>
      <c r="E22" s="235"/>
      <c r="F22" s="235"/>
      <c r="G22" s="235"/>
      <c r="H22" s="235"/>
      <c r="I22" s="235"/>
      <c r="J22" s="235"/>
      <c r="K22" s="235"/>
      <c r="L22" s="235"/>
      <c r="M22" s="11"/>
      <c r="P22" s="1"/>
      <c r="Q22" s="1"/>
      <c r="R22" s="1"/>
      <c r="S22" s="1"/>
      <c r="T22" s="1"/>
      <c r="U22" s="1"/>
      <c r="V22" s="1"/>
      <c r="W22" s="1"/>
      <c r="X22" s="1"/>
      <c r="Y22" s="1"/>
      <c r="Z22" s="1"/>
      <c r="AA22" s="1"/>
      <c r="AB22" s="1"/>
    </row>
    <row r="23" spans="1:28" s="12" customFormat="1" ht="12.75">
      <c r="A23" s="234" t="str">
        <f>'Data C_A1.3'!A2</f>
        <v>Chart A1.3. Proportion of population with tertiary education and potential growth (2008) </v>
      </c>
      <c r="B23" s="235"/>
      <c r="C23" s="235"/>
      <c r="D23" s="235"/>
      <c r="E23" s="235"/>
      <c r="F23" s="235"/>
      <c r="G23" s="235"/>
      <c r="H23" s="235"/>
      <c r="I23" s="235"/>
      <c r="J23" s="235"/>
      <c r="K23" s="235"/>
      <c r="L23" s="235"/>
      <c r="M23" s="7"/>
      <c r="P23" s="1"/>
      <c r="Q23" s="1"/>
      <c r="R23" s="1"/>
      <c r="S23" s="1"/>
      <c r="T23" s="1"/>
      <c r="U23" s="1"/>
      <c r="V23" s="1"/>
      <c r="W23" s="1"/>
      <c r="X23" s="1"/>
      <c r="Y23" s="1"/>
      <c r="Z23" s="1"/>
      <c r="AA23" s="1"/>
      <c r="AB23" s="1"/>
    </row>
    <row r="24" spans="1:13" ht="12.75">
      <c r="A24" s="234" t="str">
        <f>'Data C_A1.4'!A4</f>
        <v>Chart A1.4. Countries share in the total OECD 25-64 year-old population with tertiary education, in percentage (2008)</v>
      </c>
      <c r="B24" s="235"/>
      <c r="C24" s="235"/>
      <c r="D24" s="235"/>
      <c r="E24" s="235"/>
      <c r="F24" s="235"/>
      <c r="G24" s="235"/>
      <c r="H24" s="235"/>
      <c r="I24" s="235"/>
      <c r="J24" s="235"/>
      <c r="K24" s="235"/>
      <c r="L24" s="235"/>
      <c r="M24" s="7"/>
    </row>
    <row r="25" spans="1:13" ht="12.75">
      <c r="A25" s="8"/>
      <c r="B25" s="6"/>
      <c r="C25" s="6"/>
      <c r="D25" s="6"/>
      <c r="E25" s="6"/>
      <c r="F25" s="6"/>
      <c r="G25" s="6"/>
      <c r="H25" s="6"/>
      <c r="I25" s="6"/>
      <c r="J25" s="6"/>
      <c r="K25" s="6"/>
      <c r="L25" s="6"/>
      <c r="M25" s="7"/>
    </row>
    <row r="26" spans="1:13" ht="12.75">
      <c r="A26" s="198" t="s">
        <v>4</v>
      </c>
      <c r="B26" s="199"/>
      <c r="C26" s="199"/>
      <c r="D26" s="199"/>
      <c r="E26" s="199"/>
      <c r="F26" s="199"/>
      <c r="G26" s="199"/>
      <c r="H26" s="199"/>
      <c r="I26" s="199"/>
      <c r="J26" s="199"/>
      <c r="K26" s="199"/>
      <c r="L26" s="199"/>
      <c r="M26" s="200"/>
    </row>
    <row r="27" spans="1:13" ht="12.75">
      <c r="A27" s="13"/>
      <c r="B27" s="14"/>
      <c r="C27" s="14"/>
      <c r="D27" s="14"/>
      <c r="E27" s="14"/>
      <c r="F27" s="14"/>
      <c r="G27" s="14"/>
      <c r="H27" s="14"/>
      <c r="I27" s="14"/>
      <c r="J27" s="14"/>
      <c r="K27" s="14"/>
      <c r="L27" s="14"/>
      <c r="M27" s="15"/>
    </row>
  </sheetData>
  <sheetProtection/>
  <mergeCells count="18">
    <mergeCell ref="A18:L18"/>
    <mergeCell ref="A20:M20"/>
    <mergeCell ref="A21:L21"/>
    <mergeCell ref="A22:L22"/>
    <mergeCell ref="A24:L24"/>
    <mergeCell ref="A23:L23"/>
    <mergeCell ref="A12:L12"/>
    <mergeCell ref="A13:L13"/>
    <mergeCell ref="A14:L14"/>
    <mergeCell ref="A15:L15"/>
    <mergeCell ref="A16:L16"/>
    <mergeCell ref="A17:L17"/>
    <mergeCell ref="A4:M4"/>
    <mergeCell ref="A5:M5"/>
    <mergeCell ref="A8:L8"/>
    <mergeCell ref="A9:L9"/>
    <mergeCell ref="A10:L10"/>
    <mergeCell ref="A11:L11"/>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tabColor rgb="FF00B050"/>
  </sheetPr>
  <dimension ref="A1:S54"/>
  <sheetViews>
    <sheetView zoomScale="85" zoomScaleNormal="85" zoomScalePageLayoutView="0" workbookViewId="0" topLeftCell="A1">
      <selection activeCell="X52" sqref="X52"/>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20" width="9.33203125" style="83" customWidth="1"/>
    <col min="21" max="16384" width="9.33203125" style="83" customWidth="1"/>
  </cols>
  <sheetData>
    <row r="1" spans="1:3" ht="12.75">
      <c r="A1" s="312" t="s">
        <v>185</v>
      </c>
      <c r="B1" s="1"/>
      <c r="C1" s="1"/>
    </row>
    <row r="2" spans="1:3" ht="12.75">
      <c r="A2" s="12"/>
      <c r="B2" s="313" t="s">
        <v>0</v>
      </c>
      <c r="C2" s="1"/>
    </row>
    <row r="3" spans="1:3" ht="12.75">
      <c r="A3" s="12" t="s">
        <v>186</v>
      </c>
      <c r="B3" s="1"/>
      <c r="C3" s="1"/>
    </row>
    <row r="4" spans="1:4" ht="12.75" customHeight="1">
      <c r="A4" s="84"/>
      <c r="D4" s="85"/>
    </row>
    <row r="5" spans="2:13" ht="12.75" customHeight="1">
      <c r="B5" s="273" t="s">
        <v>125</v>
      </c>
      <c r="C5" s="274"/>
      <c r="D5" s="279"/>
      <c r="E5" s="279"/>
      <c r="F5" s="279"/>
      <c r="G5" s="279"/>
      <c r="H5" s="279"/>
      <c r="I5" s="279"/>
      <c r="J5" s="279"/>
      <c r="K5" s="279"/>
      <c r="L5" s="279"/>
      <c r="M5" s="279"/>
    </row>
    <row r="6" ht="12.75" customHeight="1">
      <c r="B6" s="68" t="s">
        <v>52</v>
      </c>
    </row>
    <row r="7" spans="2:18" ht="27" customHeight="1">
      <c r="B7" s="29"/>
      <c r="C7" s="29"/>
      <c r="D7" s="280" t="s">
        <v>53</v>
      </c>
      <c r="E7" s="280"/>
      <c r="F7" s="280"/>
      <c r="G7" s="280"/>
      <c r="H7" s="281"/>
      <c r="I7" s="282" t="s">
        <v>108</v>
      </c>
      <c r="J7" s="280"/>
      <c r="K7" s="280"/>
      <c r="L7" s="280"/>
      <c r="M7" s="280"/>
      <c r="N7" s="282" t="s">
        <v>54</v>
      </c>
      <c r="O7" s="280"/>
      <c r="P7" s="280"/>
      <c r="Q7" s="280"/>
      <c r="R7" s="280"/>
    </row>
    <row r="8" spans="4:19" ht="12.75"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88"/>
    </row>
    <row r="9" spans="4:18" ht="12.75">
      <c r="D9" s="89">
        <v>1</v>
      </c>
      <c r="E9" s="90">
        <v>2</v>
      </c>
      <c r="F9" s="90">
        <v>3</v>
      </c>
      <c r="G9" s="90">
        <v>4</v>
      </c>
      <c r="H9" s="89">
        <v>5</v>
      </c>
      <c r="I9" s="89">
        <v>6</v>
      </c>
      <c r="J9" s="90">
        <v>7</v>
      </c>
      <c r="K9" s="90">
        <v>8</v>
      </c>
      <c r="L9" s="90">
        <v>9</v>
      </c>
      <c r="M9" s="90">
        <v>10</v>
      </c>
      <c r="N9" s="91">
        <v>11</v>
      </c>
      <c r="O9" s="92">
        <v>12</v>
      </c>
      <c r="P9" s="74">
        <v>13</v>
      </c>
      <c r="Q9" s="74">
        <v>14</v>
      </c>
      <c r="R9" s="74">
        <v>15</v>
      </c>
    </row>
    <row r="10" spans="4:14" ht="12.75">
      <c r="D10" s="86"/>
      <c r="E10" s="87"/>
      <c r="F10" s="87"/>
      <c r="G10" s="87"/>
      <c r="H10" s="86"/>
      <c r="I10" s="86"/>
      <c r="J10" s="87"/>
      <c r="K10" s="87"/>
      <c r="L10" s="87"/>
      <c r="M10" s="87"/>
      <c r="N10" s="42"/>
    </row>
    <row r="11" spans="1:18" ht="12.75" customHeight="1">
      <c r="A11" s="242" t="s">
        <v>29</v>
      </c>
      <c r="B11" s="30" t="s">
        <v>83</v>
      </c>
      <c r="D11" s="75">
        <v>11.976267213595078</v>
      </c>
      <c r="E11" s="93">
        <v>11.70423933078123</v>
      </c>
      <c r="F11" s="75">
        <v>12.21770701485577</v>
      </c>
      <c r="G11" s="75">
        <v>13.274775093858464</v>
      </c>
      <c r="H11" s="49">
        <v>10.383330402672762</v>
      </c>
      <c r="I11" s="49">
        <v>27.256079695282747</v>
      </c>
      <c r="J11" s="75">
        <v>35.83581454700128</v>
      </c>
      <c r="K11" s="75">
        <v>28.95210179201919</v>
      </c>
      <c r="L11" s="75">
        <v>24.360699865410496</v>
      </c>
      <c r="M11" s="49">
        <v>17.97081062071391</v>
      </c>
      <c r="N11" s="49">
        <v>39.23234690887782</v>
      </c>
      <c r="O11" s="75">
        <v>47.540053877782505</v>
      </c>
      <c r="P11" s="75">
        <v>41.16980880687496</v>
      </c>
      <c r="Q11" s="75">
        <v>37.63547495926896</v>
      </c>
      <c r="R11" s="75">
        <v>28.35414102338667</v>
      </c>
    </row>
    <row r="12" spans="1:18" ht="12.75" customHeight="1">
      <c r="A12" s="285"/>
      <c r="B12" s="30" t="s">
        <v>97</v>
      </c>
      <c r="D12" s="75">
        <v>5.752211618595148</v>
      </c>
      <c r="E12" s="93">
        <v>6.10402202033912</v>
      </c>
      <c r="F12" s="75">
        <v>5.934679874763418</v>
      </c>
      <c r="G12" s="75">
        <v>6.3265180081964845</v>
      </c>
      <c r="H12" s="49">
        <v>4.360767965185529</v>
      </c>
      <c r="I12" s="49">
        <v>9.823313563510213</v>
      </c>
      <c r="J12" s="75">
        <v>14.107232927870456</v>
      </c>
      <c r="K12" s="75">
        <v>11.045075278148158</v>
      </c>
      <c r="L12" s="75">
        <v>7.6780732973079635</v>
      </c>
      <c r="M12" s="49">
        <v>5.9964861406362955</v>
      </c>
      <c r="N12" s="49">
        <v>15.57552518210536</v>
      </c>
      <c r="O12" s="75">
        <v>20.21125494820958</v>
      </c>
      <c r="P12" s="75">
        <v>16.979755152911576</v>
      </c>
      <c r="Q12" s="75">
        <v>14.00459130550445</v>
      </c>
      <c r="R12" s="75">
        <v>10.357254105821823</v>
      </c>
    </row>
    <row r="13" spans="1:18" ht="12.75">
      <c r="A13" s="285"/>
      <c r="B13" s="30" t="s">
        <v>90</v>
      </c>
      <c r="D13" s="75">
        <v>19.1676332461059</v>
      </c>
      <c r="E13" s="93">
        <v>24.231552947149595</v>
      </c>
      <c r="F13" s="75">
        <v>20.895237656154173</v>
      </c>
      <c r="G13" s="75">
        <v>17.660651839686047</v>
      </c>
      <c r="H13" s="49">
        <v>13.548485412441758</v>
      </c>
      <c r="I13" s="49">
        <v>14.806929526499244</v>
      </c>
      <c r="J13" s="75">
        <v>24.23819516241116</v>
      </c>
      <c r="K13" s="75">
        <v>17.271203653648126</v>
      </c>
      <c r="L13" s="75">
        <v>11.039730225318385</v>
      </c>
      <c r="M13" s="49">
        <v>6.3895266539499795</v>
      </c>
      <c r="N13" s="49">
        <v>33.97456277260515</v>
      </c>
      <c r="O13" s="75">
        <v>48.469748109560754</v>
      </c>
      <c r="P13" s="75">
        <v>38.1664413098023</v>
      </c>
      <c r="Q13" s="75">
        <v>28.700382065004426</v>
      </c>
      <c r="R13" s="75">
        <v>19.93801206639174</v>
      </c>
    </row>
    <row r="14" spans="1:18" ht="12.75">
      <c r="A14" s="285"/>
      <c r="B14" s="30" t="s">
        <v>80</v>
      </c>
      <c r="D14" s="75">
        <v>27.23499744011503</v>
      </c>
      <c r="E14" s="93">
        <v>29.231600756688596</v>
      </c>
      <c r="F14" s="75">
        <v>30.01128243700639</v>
      </c>
      <c r="G14" s="75">
        <v>26.923076923076923</v>
      </c>
      <c r="H14" s="49">
        <v>22.02193561490809</v>
      </c>
      <c r="I14" s="49">
        <v>25.84721299332251</v>
      </c>
      <c r="J14" s="75">
        <v>34.46536348076749</v>
      </c>
      <c r="K14" s="75">
        <v>29.430445865195768</v>
      </c>
      <c r="L14" s="75">
        <v>20.651420651420654</v>
      </c>
      <c r="M14" s="49">
        <v>18.630039605971362</v>
      </c>
      <c r="N14" s="49">
        <v>53.082210433437545</v>
      </c>
      <c r="O14" s="75">
        <v>63.69696423745609</v>
      </c>
      <c r="P14" s="75">
        <v>59.44172830220216</v>
      </c>
      <c r="Q14" s="75">
        <v>47.57449757449758</v>
      </c>
      <c r="R14" s="75">
        <v>40.65197522087946</v>
      </c>
    </row>
    <row r="15" spans="1:18" ht="12.75">
      <c r="A15" s="285"/>
      <c r="B15" s="30" t="s">
        <v>85</v>
      </c>
      <c r="D15" s="75">
        <v>9.208265007138463</v>
      </c>
      <c r="E15" s="93">
        <v>12.299925960826547</v>
      </c>
      <c r="F15" s="75">
        <v>11.712200525387468</v>
      </c>
      <c r="G15" s="75">
        <v>7.581237635256282</v>
      </c>
      <c r="H15" s="49">
        <v>3.516605977917714</v>
      </c>
      <c r="I15" s="49">
        <v>14.409979397643834</v>
      </c>
      <c r="J15" s="75">
        <v>21.282512331849347</v>
      </c>
      <c r="K15" s="75">
        <v>11.826643839218413</v>
      </c>
      <c r="L15" s="75">
        <v>12.30652293475123</v>
      </c>
      <c r="M15" s="49">
        <v>12.235997432716204</v>
      </c>
      <c r="N15" s="49">
        <v>23.618244404782295</v>
      </c>
      <c r="O15" s="75">
        <v>33.582438292675896</v>
      </c>
      <c r="P15" s="75">
        <v>23.538844364605882</v>
      </c>
      <c r="Q15" s="75">
        <v>19.887760570007508</v>
      </c>
      <c r="R15" s="75">
        <v>15.75260341063392</v>
      </c>
    </row>
    <row r="16" spans="1:18" ht="12.75">
      <c r="A16" s="285"/>
      <c r="B16" s="30" t="s">
        <v>91</v>
      </c>
      <c r="D16" s="75" t="s">
        <v>171</v>
      </c>
      <c r="E16" s="93" t="s">
        <v>172</v>
      </c>
      <c r="F16" s="75" t="s">
        <v>173</v>
      </c>
      <c r="G16" s="75" t="s">
        <v>174</v>
      </c>
      <c r="H16" s="49" t="s">
        <v>175</v>
      </c>
      <c r="I16" s="49">
        <v>13.740887748845758</v>
      </c>
      <c r="J16" s="75">
        <v>19.725143685709238</v>
      </c>
      <c r="K16" s="75">
        <v>13.728421814140875</v>
      </c>
      <c r="L16" s="75">
        <v>13.070763674317133</v>
      </c>
      <c r="M16" s="49">
        <v>7.7384807822488195</v>
      </c>
      <c r="N16" s="49">
        <v>13.740887748845758</v>
      </c>
      <c r="O16" s="75">
        <v>19.725143685709238</v>
      </c>
      <c r="P16" s="75">
        <v>13.728421814140875</v>
      </c>
      <c r="Q16" s="75">
        <v>13.070763674317133</v>
      </c>
      <c r="R16" s="75">
        <v>7.7384807822488195</v>
      </c>
    </row>
    <row r="17" spans="1:18" ht="12.75">
      <c r="A17" s="285"/>
      <c r="B17" s="30" t="s">
        <v>93</v>
      </c>
      <c r="D17" s="75">
        <v>8.369775460698468</v>
      </c>
      <c r="E17" s="93">
        <v>9.494685921193673</v>
      </c>
      <c r="F17" s="75">
        <v>9.304113837381543</v>
      </c>
      <c r="G17" s="75">
        <v>8.194477091663948</v>
      </c>
      <c r="H17" s="49">
        <v>6.4306096995407565</v>
      </c>
      <c r="I17" s="49">
        <v>43.07471166856302</v>
      </c>
      <c r="J17" s="75">
        <v>56.61637187466495</v>
      </c>
      <c r="K17" s="75">
        <v>51.73732278181344</v>
      </c>
      <c r="L17" s="75">
        <v>37.29223549337606</v>
      </c>
      <c r="M17" s="49">
        <v>26.4381384447826</v>
      </c>
      <c r="N17" s="49">
        <v>51.44448712926148</v>
      </c>
      <c r="O17" s="75">
        <v>66.11105779585863</v>
      </c>
      <c r="P17" s="75">
        <v>61.04143661919498</v>
      </c>
      <c r="Q17" s="75">
        <v>45.48671258504</v>
      </c>
      <c r="R17" s="75">
        <v>32.868748144323355</v>
      </c>
    </row>
    <row r="18" spans="1:18" ht="12.75">
      <c r="A18" s="285"/>
      <c r="B18" s="30" t="s">
        <v>94</v>
      </c>
      <c r="D18" s="75">
        <v>18.86029757837802</v>
      </c>
      <c r="E18" s="93">
        <v>7.129330023320164</v>
      </c>
      <c r="F18" s="75">
        <v>25.840830426526985</v>
      </c>
      <c r="G18" s="75">
        <v>24.6733601439846</v>
      </c>
      <c r="H18" s="49">
        <v>16.88354591750826</v>
      </c>
      <c r="I18" s="49">
        <v>23.376444368381815</v>
      </c>
      <c r="J18" s="75">
        <v>41.11522314271143</v>
      </c>
      <c r="K18" s="75">
        <v>25.824739688022486</v>
      </c>
      <c r="L18" s="75">
        <v>16.948063983301424</v>
      </c>
      <c r="M18" s="49">
        <v>12.603234208398057</v>
      </c>
      <c r="N18" s="49">
        <v>42.236741946759835</v>
      </c>
      <c r="O18" s="75">
        <v>48.24455316603159</v>
      </c>
      <c r="P18" s="75">
        <v>51.66557011454946</v>
      </c>
      <c r="Q18" s="75">
        <v>41.62142412728602</v>
      </c>
      <c r="R18" s="75">
        <v>29.486780125906325</v>
      </c>
    </row>
    <row r="19" spans="1:18" ht="12.75">
      <c r="A19" s="285"/>
      <c r="B19" s="30" t="s">
        <v>77</v>
      </c>
      <c r="D19" s="75">
        <v>12.38734634524577</v>
      </c>
      <c r="E19" s="93">
        <v>18.703123272455194</v>
      </c>
      <c r="F19" s="75">
        <v>14.1590073109957</v>
      </c>
      <c r="G19" s="75">
        <v>10.205264689591724</v>
      </c>
      <c r="H19" s="49">
        <v>6.359746123143361</v>
      </c>
      <c r="I19" s="49">
        <v>16.808004784378856</v>
      </c>
      <c r="J19" s="75">
        <v>26.444323882350826</v>
      </c>
      <c r="K19" s="75">
        <v>18.858444154398004</v>
      </c>
      <c r="L19" s="75">
        <v>11.515569699871387</v>
      </c>
      <c r="M19" s="49">
        <v>10.54923771510829</v>
      </c>
      <c r="N19" s="49">
        <v>29.195351129624623</v>
      </c>
      <c r="O19" s="75">
        <v>45.14744715480602</v>
      </c>
      <c r="P19" s="75">
        <v>33.017451465393705</v>
      </c>
      <c r="Q19" s="75">
        <v>21.72083438946311</v>
      </c>
      <c r="R19" s="75">
        <v>16.90898383825165</v>
      </c>
    </row>
    <row r="20" spans="2:18" ht="12.75">
      <c r="B20" s="30" t="s">
        <v>74</v>
      </c>
      <c r="D20" s="75">
        <v>7.432733886634115</v>
      </c>
      <c r="E20" s="93">
        <v>6.449792642533349</v>
      </c>
      <c r="F20" s="75">
        <v>8.01926291590743</v>
      </c>
      <c r="G20" s="75">
        <v>8.268551926206918</v>
      </c>
      <c r="H20" s="49">
        <v>6.579731304254113</v>
      </c>
      <c r="I20" s="49">
        <v>14.39788584175778</v>
      </c>
      <c r="J20" s="75">
        <v>18.34437072200674</v>
      </c>
      <c r="K20" s="75">
        <v>15.24379725953502</v>
      </c>
      <c r="L20" s="75">
        <v>13.500439825240603</v>
      </c>
      <c r="M20" s="49">
        <v>10.597763647787746</v>
      </c>
      <c r="N20" s="49">
        <v>21.830619728391895</v>
      </c>
      <c r="O20" s="75">
        <v>24.79416336454009</v>
      </c>
      <c r="P20" s="75">
        <v>23.26306017544245</v>
      </c>
      <c r="Q20" s="75">
        <v>21.76899175144752</v>
      </c>
      <c r="R20" s="75">
        <v>17.177494952041858</v>
      </c>
    </row>
    <row r="21" spans="2:18" ht="12.75">
      <c r="B21" s="30" t="s">
        <v>88</v>
      </c>
      <c r="D21" s="75">
        <v>5.835163799210904</v>
      </c>
      <c r="E21" s="93">
        <v>10.300886090831035</v>
      </c>
      <c r="F21" s="75">
        <v>7.383431270132499</v>
      </c>
      <c r="G21" s="75">
        <v>3.522875026908521</v>
      </c>
      <c r="H21" s="49">
        <v>1.2793992975339188</v>
      </c>
      <c r="I21" s="49">
        <v>16.85195357849379</v>
      </c>
      <c r="J21" s="75">
        <v>21.96039968588387</v>
      </c>
      <c r="K21" s="75">
        <v>19.789220470611856</v>
      </c>
      <c r="L21" s="75">
        <v>14.595278871582677</v>
      </c>
      <c r="M21" s="49">
        <v>9.738117924045874</v>
      </c>
      <c r="N21" s="49">
        <v>22.6871173777047</v>
      </c>
      <c r="O21" s="75">
        <v>32.26128577671491</v>
      </c>
      <c r="P21" s="75">
        <v>27.172651740744353</v>
      </c>
      <c r="Q21" s="75">
        <v>18.118153898491197</v>
      </c>
      <c r="R21" s="75">
        <v>11.01751722157979</v>
      </c>
    </row>
    <row r="22" spans="2:18" ht="12.75">
      <c r="B22" s="30" t="s">
        <v>87</v>
      </c>
      <c r="D22" s="75">
        <v>0.6626683996991172</v>
      </c>
      <c r="E22" s="93">
        <v>1.3634828596500606</v>
      </c>
      <c r="F22" s="75">
        <v>0.6874206663799293</v>
      </c>
      <c r="G22" s="75" t="s">
        <v>104</v>
      </c>
      <c r="H22" s="49" t="s">
        <v>104</v>
      </c>
      <c r="I22" s="49">
        <v>20.325823603650544</v>
      </c>
      <c r="J22" s="75">
        <v>26.97367305879392</v>
      </c>
      <c r="K22" s="75">
        <v>21.107426151358432</v>
      </c>
      <c r="L22" s="75">
        <v>18.116377697224515</v>
      </c>
      <c r="M22" s="49">
        <v>14.544293787769968</v>
      </c>
      <c r="N22" s="49">
        <v>20.988492003349663</v>
      </c>
      <c r="O22" s="75">
        <v>28.33715591844398</v>
      </c>
      <c r="P22" s="75">
        <v>21.79484681773836</v>
      </c>
      <c r="Q22" s="75">
        <v>18.581818230947672</v>
      </c>
      <c r="R22" s="75">
        <v>14.614954911818689</v>
      </c>
    </row>
    <row r="23" spans="2:18" ht="12.75">
      <c r="B23" s="30" t="s">
        <v>100</v>
      </c>
      <c r="D23" s="75">
        <v>4.99803274291306</v>
      </c>
      <c r="E23" s="93">
        <v>2.717938696577335</v>
      </c>
      <c r="F23" s="75">
        <v>6.529944991756286</v>
      </c>
      <c r="G23" s="75">
        <v>6.149995796713887</v>
      </c>
      <c r="H23" s="49">
        <v>4.560110218933761</v>
      </c>
      <c r="I23" s="49">
        <v>29.727001408145284</v>
      </c>
      <c r="J23" s="75">
        <v>35.9383412317185</v>
      </c>
      <c r="K23" s="75">
        <v>36.5228011570576</v>
      </c>
      <c r="L23" s="75">
        <v>26.12121737949742</v>
      </c>
      <c r="M23" s="49">
        <v>16.620520122394737</v>
      </c>
      <c r="N23" s="49">
        <v>34.725034151058345</v>
      </c>
      <c r="O23" s="75">
        <v>38.65627992829583</v>
      </c>
      <c r="P23" s="75">
        <v>43.05274614881388</v>
      </c>
      <c r="Q23" s="75">
        <v>32.27121317621131</v>
      </c>
      <c r="R23" s="75">
        <v>21.180630341328495</v>
      </c>
    </row>
    <row r="24" spans="2:18" ht="12.75">
      <c r="B24" s="30" t="s">
        <v>96</v>
      </c>
      <c r="D24" s="75">
        <v>13.443813426412119</v>
      </c>
      <c r="E24" s="93">
        <v>17.0090702596726</v>
      </c>
      <c r="F24" s="75">
        <v>15.306908821920059</v>
      </c>
      <c r="G24" s="75">
        <v>10.961846482448198</v>
      </c>
      <c r="H24" s="49">
        <v>7.4999301658515565</v>
      </c>
      <c r="I24" s="49">
        <v>23.38103935943596</v>
      </c>
      <c r="J24" s="75">
        <v>35.147160458517824</v>
      </c>
      <c r="K24" s="75">
        <v>24.113445538613924</v>
      </c>
      <c r="L24" s="75">
        <v>16.692858432548608</v>
      </c>
      <c r="M24" s="49">
        <v>9.92816681216333</v>
      </c>
      <c r="N24" s="49">
        <v>36.82485278584808</v>
      </c>
      <c r="O24" s="75">
        <v>52.15623071819042</v>
      </c>
      <c r="P24" s="75">
        <v>39.420354360533985</v>
      </c>
      <c r="Q24" s="75">
        <v>27.654704914996803</v>
      </c>
      <c r="R24" s="75">
        <v>17.42809697801489</v>
      </c>
    </row>
    <row r="25" spans="2:18" ht="12.75">
      <c r="B25" s="30" t="s">
        <v>79</v>
      </c>
      <c r="D25" s="75" t="s">
        <v>104</v>
      </c>
      <c r="E25" s="93" t="s">
        <v>104</v>
      </c>
      <c r="F25" s="75">
        <v>0.6449528527886087</v>
      </c>
      <c r="G25" s="75" t="s">
        <v>104</v>
      </c>
      <c r="H25" s="49" t="s">
        <v>104</v>
      </c>
      <c r="I25" s="49">
        <v>15.242802274188502</v>
      </c>
      <c r="J25" s="75">
        <v>24.03811268638915</v>
      </c>
      <c r="K25" s="75">
        <v>16.25919460366068</v>
      </c>
      <c r="L25" s="75">
        <v>11.350847716806097</v>
      </c>
      <c r="M25" s="49">
        <v>8.757100915825525</v>
      </c>
      <c r="N25" s="49">
        <v>15.708398512919628</v>
      </c>
      <c r="O25" s="75">
        <v>24.41051516469595</v>
      </c>
      <c r="P25" s="75">
        <v>16.904147456449287</v>
      </c>
      <c r="Q25" s="75">
        <v>11.80467420053361</v>
      </c>
      <c r="R25" s="75">
        <v>9.102135513044649</v>
      </c>
    </row>
    <row r="26" spans="2:18" ht="12.75">
      <c r="B26" s="30" t="s">
        <v>72</v>
      </c>
      <c r="D26" s="75">
        <v>27.03747769185009</v>
      </c>
      <c r="E26" s="93">
        <v>34.2398022249691</v>
      </c>
      <c r="F26" s="75">
        <v>33.25688073394495</v>
      </c>
      <c r="G26" s="75">
        <v>27.41514360313316</v>
      </c>
      <c r="H26" s="49">
        <v>14.426229508196721</v>
      </c>
      <c r="I26" s="49">
        <v>14.753123140987508</v>
      </c>
      <c r="J26" s="75">
        <v>24.474660074165637</v>
      </c>
      <c r="K26" s="75">
        <v>15.36697247706422</v>
      </c>
      <c r="L26" s="75">
        <v>13.18537859007833</v>
      </c>
      <c r="M26" s="49">
        <v>6.885245901639344</v>
      </c>
      <c r="N26" s="49">
        <v>41.7906008328376</v>
      </c>
      <c r="O26" s="75">
        <v>58.71446229913474</v>
      </c>
      <c r="P26" s="75">
        <v>48.62385321100918</v>
      </c>
      <c r="Q26" s="75">
        <v>40.60052219321149</v>
      </c>
      <c r="R26" s="75">
        <v>21.311475409836067</v>
      </c>
    </row>
    <row r="27" spans="2:18" ht="12.75">
      <c r="B27" s="30" t="s">
        <v>73</v>
      </c>
      <c r="D27" s="75">
        <v>11.006783090342482</v>
      </c>
      <c r="E27" s="93">
        <v>25.82051203643248</v>
      </c>
      <c r="F27" s="75">
        <v>10.386820063120092</v>
      </c>
      <c r="G27" s="75">
        <v>3.0576375224672665</v>
      </c>
      <c r="H27" s="49">
        <v>1.0925834012759035</v>
      </c>
      <c r="I27" s="49">
        <v>20.770112067609514</v>
      </c>
      <c r="J27" s="75">
        <v>34.2700386832599</v>
      </c>
      <c r="K27" s="75">
        <v>25.485153453522045</v>
      </c>
      <c r="L27" s="75">
        <v>11.63172509954274</v>
      </c>
      <c r="M27" s="49">
        <v>5.427590709229836</v>
      </c>
      <c r="N27" s="49">
        <v>31.776895157951998</v>
      </c>
      <c r="O27" s="75">
        <v>60.090550719692374</v>
      </c>
      <c r="P27" s="75">
        <v>35.87197351664214</v>
      </c>
      <c r="Q27" s="75">
        <v>14.689362622010005</v>
      </c>
      <c r="R27" s="75">
        <v>6.520174110505739</v>
      </c>
    </row>
    <row r="28" spans="2:18" ht="12.75">
      <c r="B28" s="30" t="s">
        <v>99</v>
      </c>
      <c r="D28" s="75">
        <v>8.818891566109679</v>
      </c>
      <c r="E28" s="93">
        <v>13.450564769679266</v>
      </c>
      <c r="F28" s="75">
        <v>8.315791468941807</v>
      </c>
      <c r="G28" s="75">
        <v>6.543942395180881</v>
      </c>
      <c r="H28" s="49">
        <v>6.423548996629741</v>
      </c>
      <c r="I28" s="49">
        <v>17.092682794269283</v>
      </c>
      <c r="J28" s="75">
        <v>29.21074711490148</v>
      </c>
      <c r="K28" s="75">
        <v>18.087438146677485</v>
      </c>
      <c r="L28" s="75">
        <v>10.60488872855412</v>
      </c>
      <c r="M28" s="49">
        <v>7.791794116570251</v>
      </c>
      <c r="N28" s="49">
        <v>25.911574360378964</v>
      </c>
      <c r="O28" s="75">
        <v>42.66131188458075</v>
      </c>
      <c r="P28" s="75">
        <v>26.403229615619292</v>
      </c>
      <c r="Q28" s="75">
        <v>17.148831123735</v>
      </c>
      <c r="R28" s="75">
        <v>14.215343113199992</v>
      </c>
    </row>
    <row r="29" spans="2:18" ht="12.75">
      <c r="B29" s="30" t="s">
        <v>75</v>
      </c>
      <c r="D29" s="75">
        <v>1.2914027614089172</v>
      </c>
      <c r="E29" s="93">
        <v>1.426864375602151</v>
      </c>
      <c r="F29" s="75">
        <v>1.3082346666925488</v>
      </c>
      <c r="G29" s="75">
        <v>1.3668131617297867</v>
      </c>
      <c r="H29" s="49">
        <v>0.8381850617841579</v>
      </c>
      <c r="I29" s="49">
        <v>12.435010006013968</v>
      </c>
      <c r="J29" s="75">
        <v>17.26321466890925</v>
      </c>
      <c r="K29" s="75">
        <v>12.723766312066564</v>
      </c>
      <c r="L29" s="75">
        <v>10.059402828815157</v>
      </c>
      <c r="M29" s="49">
        <v>4.739544348020492</v>
      </c>
      <c r="N29" s="49">
        <v>13.726412767422888</v>
      </c>
      <c r="O29" s="75">
        <v>18.6900790445114</v>
      </c>
      <c r="P29" s="75">
        <v>14.032000978759113</v>
      </c>
      <c r="Q29" s="75">
        <v>11.426215990544945</v>
      </c>
      <c r="R29" s="75">
        <v>5.5777294098046495</v>
      </c>
    </row>
    <row r="30" spans="2:18" ht="12.75">
      <c r="B30" s="30" t="s">
        <v>84</v>
      </c>
      <c r="D30" s="75">
        <v>2.2625418206261254</v>
      </c>
      <c r="E30" s="93">
        <v>2.4318386540143653</v>
      </c>
      <c r="F30" s="75">
        <v>2.9009086995632662</v>
      </c>
      <c r="G30" s="75">
        <v>2.2309820943261003</v>
      </c>
      <c r="H30" s="49">
        <v>1.3665452502869087</v>
      </c>
      <c r="I30" s="49">
        <v>27.86279141336302</v>
      </c>
      <c r="J30" s="75">
        <v>40.006614473510226</v>
      </c>
      <c r="K30" s="75">
        <v>28.150410804701618</v>
      </c>
      <c r="L30" s="75">
        <v>25.220953405043094</v>
      </c>
      <c r="M30" s="49">
        <v>19.024627295024104</v>
      </c>
      <c r="N30" s="49">
        <v>30.12533323398914</v>
      </c>
      <c r="O30" s="75">
        <v>42.43845312752458</v>
      </c>
      <c r="P30" s="75">
        <v>31.05131950426488</v>
      </c>
      <c r="Q30" s="75">
        <v>27.451935499369196</v>
      </c>
      <c r="R30" s="75">
        <v>20.39117254531101</v>
      </c>
    </row>
    <row r="31" spans="2:18" ht="12.75">
      <c r="B31" s="30" t="s">
        <v>95</v>
      </c>
      <c r="D31" s="75">
        <v>18.608089799079405</v>
      </c>
      <c r="E31" s="93">
        <v>16.310396606763852</v>
      </c>
      <c r="F31" s="75">
        <v>17.037762361338597</v>
      </c>
      <c r="G31" s="75">
        <v>20.95455799380116</v>
      </c>
      <c r="H31" s="49">
        <v>20.54006187280443</v>
      </c>
      <c r="I31" s="49">
        <v>25.563760950169776</v>
      </c>
      <c r="J31" s="75">
        <v>36.22724106628141</v>
      </c>
      <c r="K31" s="75">
        <v>26.812234788684652</v>
      </c>
      <c r="L31" s="75">
        <v>21.6349327717567</v>
      </c>
      <c r="M31" s="49">
        <v>15.872659976255008</v>
      </c>
      <c r="N31" s="49">
        <v>44.17185074924918</v>
      </c>
      <c r="O31" s="75">
        <v>52.53763767304526</v>
      </c>
      <c r="P31" s="75">
        <v>43.84999715002325</v>
      </c>
      <c r="Q31" s="75">
        <v>42.58949076555786</v>
      </c>
      <c r="R31" s="75">
        <v>36.41272184905944</v>
      </c>
    </row>
    <row r="32" spans="2:18" ht="12.75">
      <c r="B32" s="30" t="s">
        <v>101</v>
      </c>
      <c r="D32" s="75">
        <v>1.6543816543816545</v>
      </c>
      <c r="E32" s="93">
        <v>1.894736842105263</v>
      </c>
      <c r="F32" s="75">
        <v>2.4103468547912987</v>
      </c>
      <c r="G32" s="75">
        <v>1.4800514800514801</v>
      </c>
      <c r="H32" s="49">
        <v>0.7017543859649122</v>
      </c>
      <c r="I32" s="49">
        <v>38.32923832923832</v>
      </c>
      <c r="J32" s="75">
        <v>53.12280701754386</v>
      </c>
      <c r="K32" s="75">
        <v>41.09347442680776</v>
      </c>
      <c r="L32" s="75">
        <v>32.81853281853282</v>
      </c>
      <c r="M32" s="49">
        <v>26.24561403508772</v>
      </c>
      <c r="N32" s="49">
        <v>39.98361998361998</v>
      </c>
      <c r="O32" s="75">
        <v>55.01754385964913</v>
      </c>
      <c r="P32" s="75">
        <v>43.50382128159905</v>
      </c>
      <c r="Q32" s="75">
        <v>34.2985842985843</v>
      </c>
      <c r="R32" s="75">
        <v>26.94736842105263</v>
      </c>
    </row>
    <row r="33" spans="2:18" ht="12.75">
      <c r="B33" s="30" t="s">
        <v>81</v>
      </c>
      <c r="D33" s="75" t="s">
        <v>171</v>
      </c>
      <c r="E33" s="93" t="s">
        <v>172</v>
      </c>
      <c r="F33" s="75" t="s">
        <v>173</v>
      </c>
      <c r="G33" s="75" t="s">
        <v>174</v>
      </c>
      <c r="H33" s="49" t="s">
        <v>175</v>
      </c>
      <c r="I33" s="49">
        <v>22.416043112108387</v>
      </c>
      <c r="J33" s="75">
        <v>38.66513233601841</v>
      </c>
      <c r="K33" s="75">
        <v>22.206879236756215</v>
      </c>
      <c r="L33" s="75">
        <v>15.039650933268689</v>
      </c>
      <c r="M33" s="49">
        <v>11.582341269841272</v>
      </c>
      <c r="N33" s="49">
        <v>22.416043112108387</v>
      </c>
      <c r="O33" s="75">
        <v>38.66513233601841</v>
      </c>
      <c r="P33" s="75">
        <v>22.206879236756215</v>
      </c>
      <c r="Q33" s="75">
        <v>15.039650933268689</v>
      </c>
      <c r="R33" s="75">
        <v>11.582341269841272</v>
      </c>
    </row>
    <row r="34" spans="2:18" ht="12.75">
      <c r="B34" s="30" t="s">
        <v>92</v>
      </c>
      <c r="D34" s="75" t="s">
        <v>171</v>
      </c>
      <c r="E34" s="93" t="s">
        <v>172</v>
      </c>
      <c r="F34" s="75" t="s">
        <v>173</v>
      </c>
      <c r="G34" s="75" t="s">
        <v>174</v>
      </c>
      <c r="H34" s="49" t="s">
        <v>175</v>
      </c>
      <c r="I34" s="49">
        <v>17.02904565968671</v>
      </c>
      <c r="J34" s="75">
        <v>29.705925757818147</v>
      </c>
      <c r="K34" s="75">
        <v>17.46434259245304</v>
      </c>
      <c r="L34" s="75">
        <v>10.991439050943873</v>
      </c>
      <c r="M34" s="49">
        <v>7.8798538559091735</v>
      </c>
      <c r="N34" s="49">
        <v>17.02904565968671</v>
      </c>
      <c r="O34" s="75">
        <v>29.705925757818147</v>
      </c>
      <c r="P34" s="75">
        <v>17.46434259245304</v>
      </c>
      <c r="Q34" s="75">
        <v>10.991439050943873</v>
      </c>
      <c r="R34" s="75">
        <v>7.8798538559091735</v>
      </c>
    </row>
    <row r="35" spans="2:18" ht="12.75">
      <c r="B35" s="30" t="s">
        <v>98</v>
      </c>
      <c r="D35" s="75">
        <v>1.1208653965307356</v>
      </c>
      <c r="E35" s="93">
        <v>0.8148940144477128</v>
      </c>
      <c r="F35" s="75">
        <v>1.1872563447538786</v>
      </c>
      <c r="G35" s="75">
        <v>1.3856372316434555</v>
      </c>
      <c r="H35" s="49">
        <v>1.1435298728322623</v>
      </c>
      <c r="I35" s="49">
        <v>13.939470514817309</v>
      </c>
      <c r="J35" s="75">
        <v>20.294253118208406</v>
      </c>
      <c r="K35" s="75">
        <v>13.119983667873774</v>
      </c>
      <c r="L35" s="75">
        <v>12.093837268678577</v>
      </c>
      <c r="M35" s="49">
        <v>8.268780063731613</v>
      </c>
      <c r="N35" s="49">
        <v>15.060335911348044</v>
      </c>
      <c r="O35" s="75">
        <v>21.109147132656123</v>
      </c>
      <c r="P35" s="75">
        <v>14.307240012627652</v>
      </c>
      <c r="Q35" s="75">
        <v>13.47947450032203</v>
      </c>
      <c r="R35" s="75">
        <v>9.412309936563874</v>
      </c>
    </row>
    <row r="36" spans="2:18" ht="12.75">
      <c r="B36" s="30" t="s">
        <v>78</v>
      </c>
      <c r="D36" s="75">
        <v>8.034566892410162</v>
      </c>
      <c r="E36" s="93">
        <v>12.886733195010644</v>
      </c>
      <c r="F36" s="75">
        <v>9.920768136945847</v>
      </c>
      <c r="G36" s="75">
        <v>4.786025526327647</v>
      </c>
      <c r="H36" s="49">
        <v>2.1425975550825287</v>
      </c>
      <c r="I36" s="49">
        <v>21.72826753109594</v>
      </c>
      <c r="J36" s="75">
        <v>30.783921745787424</v>
      </c>
      <c r="K36" s="75">
        <v>24.515206349466283</v>
      </c>
      <c r="L36" s="75">
        <v>17.395362009152407</v>
      </c>
      <c r="M36" s="49">
        <v>9.65826267886596</v>
      </c>
      <c r="N36" s="49">
        <v>29.762834423506103</v>
      </c>
      <c r="O36" s="75">
        <v>43.670654940798066</v>
      </c>
      <c r="P36" s="75">
        <v>34.43597448641213</v>
      </c>
      <c r="Q36" s="75">
        <v>22.181387535480056</v>
      </c>
      <c r="R36" s="75">
        <v>11.80086023394849</v>
      </c>
    </row>
    <row r="37" spans="2:18" ht="12.75">
      <c r="B37" s="30" t="s">
        <v>86</v>
      </c>
      <c r="D37" s="75">
        <v>10.68856325445971</v>
      </c>
      <c r="E37" s="93">
        <v>8.401468261262364</v>
      </c>
      <c r="F37" s="75">
        <v>10.347898063803592</v>
      </c>
      <c r="G37" s="75">
        <v>12.595364128572156</v>
      </c>
      <c r="H37" s="49">
        <v>11.323089660444996</v>
      </c>
      <c r="I37" s="49">
        <v>26.200319991166513</v>
      </c>
      <c r="J37" s="75">
        <v>37.9681959796271</v>
      </c>
      <c r="K37" s="75">
        <v>27.515492916496537</v>
      </c>
      <c r="L37" s="75">
        <v>21.523081734990587</v>
      </c>
      <c r="M37" s="49">
        <v>18.485921218823552</v>
      </c>
      <c r="N37" s="49">
        <v>36.88888324562622</v>
      </c>
      <c r="O37" s="75">
        <v>46.36966424088946</v>
      </c>
      <c r="P37" s="75">
        <v>37.86339098030013</v>
      </c>
      <c r="Q37" s="75">
        <v>34.11844586356274</v>
      </c>
      <c r="R37" s="75">
        <v>29.80901087926855</v>
      </c>
    </row>
    <row r="38" spans="2:18" ht="12.75">
      <c r="B38" s="30" t="s">
        <v>89</v>
      </c>
      <c r="D38" s="75">
        <v>6.869415899127036</v>
      </c>
      <c r="E38" s="93">
        <v>7.368723594211245</v>
      </c>
      <c r="F38" s="75">
        <v>7.639698060355546</v>
      </c>
      <c r="G38" s="75">
        <v>7.201427665180234</v>
      </c>
      <c r="H38" s="49">
        <v>4.907564779999878</v>
      </c>
      <c r="I38" s="49">
        <v>18.845811137514453</v>
      </c>
      <c r="J38" s="75">
        <v>27.727415696047217</v>
      </c>
      <c r="K38" s="75">
        <v>20.306118766922236</v>
      </c>
      <c r="L38" s="75">
        <v>15.243349283931726</v>
      </c>
      <c r="M38" s="49">
        <v>11.618607726217332</v>
      </c>
      <c r="N38" s="49">
        <v>25.71522703664149</v>
      </c>
      <c r="O38" s="75">
        <v>35.09613929025846</v>
      </c>
      <c r="P38" s="75">
        <v>27.94581682727778</v>
      </c>
      <c r="Q38" s="75">
        <v>22.44477694911196</v>
      </c>
      <c r="R38" s="75">
        <v>16.526172506217208</v>
      </c>
    </row>
    <row r="39" spans="2:18" ht="12.75">
      <c r="B39" s="30" t="s">
        <v>82</v>
      </c>
      <c r="D39" s="75" t="s">
        <v>171</v>
      </c>
      <c r="E39" s="93" t="s">
        <v>172</v>
      </c>
      <c r="F39" s="75" t="s">
        <v>173</v>
      </c>
      <c r="G39" s="75" t="s">
        <v>174</v>
      </c>
      <c r="H39" s="49" t="s">
        <v>175</v>
      </c>
      <c r="I39" s="49">
        <v>10.172664863740378</v>
      </c>
      <c r="J39" s="75">
        <v>14.265051527752666</v>
      </c>
      <c r="K39" s="75">
        <v>8.433451118963486</v>
      </c>
      <c r="L39" s="75">
        <v>7.201309328968904</v>
      </c>
      <c r="M39" s="49">
        <v>6.289308176100629</v>
      </c>
      <c r="N39" s="49">
        <v>10.172664863740378</v>
      </c>
      <c r="O39" s="75">
        <v>14.265051527752666</v>
      </c>
      <c r="P39" s="75">
        <v>8.433451118963486</v>
      </c>
      <c r="Q39" s="75">
        <v>7.201309328968904</v>
      </c>
      <c r="R39" s="75">
        <v>6.289308176100629</v>
      </c>
    </row>
    <row r="40" spans="2:18" ht="12.75">
      <c r="B40" s="30" t="s">
        <v>76</v>
      </c>
      <c r="D40" s="75">
        <v>9.649580964587255</v>
      </c>
      <c r="E40" s="93">
        <v>7.831712568495597</v>
      </c>
      <c r="F40" s="75">
        <v>10.694766985036056</v>
      </c>
      <c r="G40" s="75">
        <v>10.398990201678348</v>
      </c>
      <c r="H40" s="49">
        <v>9.25421883505716</v>
      </c>
      <c r="I40" s="49">
        <v>23.854883189611403</v>
      </c>
      <c r="J40" s="75">
        <v>32.368570087449875</v>
      </c>
      <c r="K40" s="75">
        <v>22.934382148033034</v>
      </c>
      <c r="L40" s="75">
        <v>19.98143321399872</v>
      </c>
      <c r="M40" s="49">
        <v>16.603157321720197</v>
      </c>
      <c r="N40" s="49">
        <v>33.50446415419865</v>
      </c>
      <c r="O40" s="75">
        <v>40.20028265594547</v>
      </c>
      <c r="P40" s="75">
        <v>33.62914913306909</v>
      </c>
      <c r="Q40" s="75">
        <v>30.38042341567707</v>
      </c>
      <c r="R40" s="75">
        <v>25.857376156777356</v>
      </c>
    </row>
    <row r="41" spans="2:18" ht="12.75">
      <c r="B41" s="30" t="s">
        <v>71</v>
      </c>
      <c r="D41" s="75">
        <v>10.598829296777657</v>
      </c>
      <c r="E41" s="93">
        <v>10.220141580392154</v>
      </c>
      <c r="F41" s="75">
        <v>11.126973207979</v>
      </c>
      <c r="G41" s="75">
        <v>11.449562017227915</v>
      </c>
      <c r="H41" s="49">
        <v>9.279234627935411</v>
      </c>
      <c r="I41" s="49">
        <v>32.22447815161932</v>
      </c>
      <c r="J41" s="75">
        <v>35.878998302775166</v>
      </c>
      <c r="K41" s="75">
        <v>34.63310434974606</v>
      </c>
      <c r="L41" s="75">
        <v>29.94865893632874</v>
      </c>
      <c r="M41" s="49">
        <v>27.98153812743408</v>
      </c>
      <c r="N41" s="49">
        <v>42.82330744839698</v>
      </c>
      <c r="O41" s="75">
        <v>46.09913988316731</v>
      </c>
      <c r="P41" s="75">
        <v>45.76007755772506</v>
      </c>
      <c r="Q41" s="75">
        <v>41.39822095355666</v>
      </c>
      <c r="R41" s="75">
        <v>37.26077275536949</v>
      </c>
    </row>
    <row r="42" spans="1:18" ht="12.75" customHeight="1">
      <c r="A42" s="46"/>
      <c r="D42" s="75"/>
      <c r="E42" s="93"/>
      <c r="F42" s="75"/>
      <c r="G42" s="75"/>
      <c r="H42" s="49"/>
      <c r="I42" s="44"/>
      <c r="J42" s="50"/>
      <c r="K42" s="75"/>
      <c r="L42" s="75"/>
      <c r="M42" s="49"/>
      <c r="N42" s="94"/>
      <c r="O42" s="45"/>
      <c r="P42" s="75"/>
      <c r="Q42" s="75"/>
      <c r="R42" s="75"/>
    </row>
    <row r="43" spans="1:18" ht="12.75" customHeight="1">
      <c r="A43" s="46"/>
      <c r="B43" s="76" t="s">
        <v>32</v>
      </c>
      <c r="C43" s="76"/>
      <c r="D43" s="95">
        <v>10.114253702016619</v>
      </c>
      <c r="E43" s="77">
        <v>11.532232288669412</v>
      </c>
      <c r="F43" s="77">
        <v>10.932632824045285</v>
      </c>
      <c r="G43" s="77">
        <v>10.184350627156464</v>
      </c>
      <c r="H43" s="95">
        <v>7.474533676327463</v>
      </c>
      <c r="I43" s="95">
        <v>21.041541053713285</v>
      </c>
      <c r="J43" s="77">
        <v>30.273065371893615</v>
      </c>
      <c r="K43" s="77">
        <v>22.59866760011861</v>
      </c>
      <c r="L43" s="77">
        <v>17.090775346792253</v>
      </c>
      <c r="M43" s="95">
        <v>12.680411665644622</v>
      </c>
      <c r="N43" s="95">
        <v>29.539482746976613</v>
      </c>
      <c r="O43" s="77">
        <v>39.9572731778198</v>
      </c>
      <c r="P43" s="77">
        <v>32.12063812428707</v>
      </c>
      <c r="Q43" s="77">
        <v>25.33361511119104</v>
      </c>
      <c r="R43" s="77">
        <v>18.721670944014118</v>
      </c>
    </row>
    <row r="44" spans="1:18" ht="12.75">
      <c r="A44" s="46"/>
      <c r="B44" s="76" t="s">
        <v>33</v>
      </c>
      <c r="C44" s="76"/>
      <c r="D44" s="77">
        <v>8.832443577046883</v>
      </c>
      <c r="E44" s="96">
        <v>9.773543833336982</v>
      </c>
      <c r="F44" s="77">
        <v>9.471452208249676</v>
      </c>
      <c r="G44" s="77">
        <v>9.125320484743929</v>
      </c>
      <c r="H44" s="95">
        <v>6.7568390039852035</v>
      </c>
      <c r="I44" s="95">
        <v>20.10280529072758</v>
      </c>
      <c r="J44" s="77">
        <v>29.87966146845424</v>
      </c>
      <c r="K44" s="77">
        <v>21.52486459244258</v>
      </c>
      <c r="L44" s="77">
        <v>16.034257119027632</v>
      </c>
      <c r="M44" s="95">
        <v>11.714488676484349</v>
      </c>
      <c r="N44" s="95">
        <v>27.100292127276756</v>
      </c>
      <c r="O44" s="77">
        <v>37.61521725678906</v>
      </c>
      <c r="P44" s="77">
        <v>29.500824346758087</v>
      </c>
      <c r="Q44" s="77">
        <v>22.80655995081003</v>
      </c>
      <c r="R44" s="77">
        <v>16.715090875277017</v>
      </c>
    </row>
    <row r="45" spans="1:18" ht="26.25" customHeight="1">
      <c r="A45" s="240" t="s">
        <v>34</v>
      </c>
      <c r="B45" s="30"/>
      <c r="C45" s="76"/>
      <c r="D45" s="49"/>
      <c r="E45" s="77"/>
      <c r="F45" s="77"/>
      <c r="G45" s="77"/>
      <c r="H45" s="95"/>
      <c r="I45" s="48"/>
      <c r="J45" s="77"/>
      <c r="K45" s="77"/>
      <c r="L45" s="77"/>
      <c r="M45" s="95"/>
      <c r="N45" s="48"/>
      <c r="O45" s="77"/>
      <c r="P45" s="77"/>
      <c r="Q45" s="77"/>
      <c r="R45" s="77"/>
    </row>
    <row r="46" spans="1:18" ht="12.75">
      <c r="A46" s="240"/>
      <c r="B46" s="30" t="s">
        <v>134</v>
      </c>
      <c r="D46" s="49" t="s">
        <v>176</v>
      </c>
      <c r="E46" s="75" t="s">
        <v>177</v>
      </c>
      <c r="F46" s="75" t="s">
        <v>168</v>
      </c>
      <c r="G46" s="75" t="s">
        <v>178</v>
      </c>
      <c r="H46" s="49" t="s">
        <v>179</v>
      </c>
      <c r="I46" s="44">
        <v>12.012922357058187</v>
      </c>
      <c r="J46" s="75">
        <v>12.777654126958657</v>
      </c>
      <c r="K46" s="75">
        <v>13.222531638072509</v>
      </c>
      <c r="L46" s="75">
        <v>11.508361489968713</v>
      </c>
      <c r="M46" s="49">
        <v>9.086275762699664</v>
      </c>
      <c r="N46" s="49">
        <v>12.012922357058187</v>
      </c>
      <c r="O46" s="75">
        <v>12.777654126958657</v>
      </c>
      <c r="P46" s="75">
        <v>13.222531638072509</v>
      </c>
      <c r="Q46" s="75">
        <v>11.508361489968713</v>
      </c>
      <c r="R46" s="75">
        <v>9.086275762699664</v>
      </c>
    </row>
    <row r="47" spans="1:18" ht="12.75" customHeight="1">
      <c r="A47" s="240"/>
      <c r="B47" s="30" t="s">
        <v>132</v>
      </c>
      <c r="D47" s="49">
        <v>15.605216254096298</v>
      </c>
      <c r="E47" s="75">
        <v>14.41201878525031</v>
      </c>
      <c r="F47" s="75">
        <v>18.26726278143307</v>
      </c>
      <c r="G47" s="75">
        <v>16.09552574092583</v>
      </c>
      <c r="H47" s="49">
        <v>13.45302323518843</v>
      </c>
      <c r="I47" s="44">
        <v>25.922551226574143</v>
      </c>
      <c r="J47" s="75">
        <v>27.33680461253469</v>
      </c>
      <c r="K47" s="75">
        <v>27.78300296615787</v>
      </c>
      <c r="L47" s="75">
        <v>26.18804130240688</v>
      </c>
      <c r="M47" s="49">
        <v>22.028213076411493</v>
      </c>
      <c r="N47" s="49">
        <v>41.52776748067044</v>
      </c>
      <c r="O47" s="75">
        <v>41.748823397785</v>
      </c>
      <c r="P47" s="75">
        <v>46.05026574759094</v>
      </c>
      <c r="Q47" s="75">
        <v>42.28356704333271</v>
      </c>
      <c r="R47" s="75">
        <v>35.48123631159992</v>
      </c>
    </row>
    <row r="48" spans="1:18" ht="12.75">
      <c r="A48" s="240"/>
      <c r="B48" s="30" t="s">
        <v>131</v>
      </c>
      <c r="D48" s="49">
        <v>16.212206295256394</v>
      </c>
      <c r="E48" s="75">
        <v>14.516219291536867</v>
      </c>
      <c r="F48" s="75">
        <v>16.131747151013354</v>
      </c>
      <c r="G48" s="75">
        <v>17.278528431549848</v>
      </c>
      <c r="H48" s="49">
        <v>17.828915369649803</v>
      </c>
      <c r="I48" s="44">
        <v>30.92241761489581</v>
      </c>
      <c r="J48" s="75">
        <v>34.287153276502075</v>
      </c>
      <c r="K48" s="75">
        <v>31.84723517503355</v>
      </c>
      <c r="L48" s="75">
        <v>28.731237243909376</v>
      </c>
      <c r="M48" s="49">
        <v>26.781371595330736</v>
      </c>
      <c r="N48" s="49">
        <v>47.1346239101522</v>
      </c>
      <c r="O48" s="75">
        <v>48.80337256803894</v>
      </c>
      <c r="P48" s="75">
        <v>47.9789823260469</v>
      </c>
      <c r="Q48" s="75">
        <v>46.00976567545922</v>
      </c>
      <c r="R48" s="75">
        <v>44.61028696498054</v>
      </c>
    </row>
    <row r="49" spans="1:18" ht="12.75">
      <c r="A49" s="240"/>
      <c r="B49" s="30" t="s">
        <v>102</v>
      </c>
      <c r="C49" s="21">
        <v>1</v>
      </c>
      <c r="D49" s="49">
        <v>37.18559129107161</v>
      </c>
      <c r="E49" s="75">
        <v>37.28</v>
      </c>
      <c r="F49" s="75">
        <v>41.243838702125366</v>
      </c>
      <c r="G49" s="75">
        <v>38.9479550074422</v>
      </c>
      <c r="H49" s="49">
        <v>27.797275368881845</v>
      </c>
      <c r="I49" s="44">
        <v>21.83173265287732</v>
      </c>
      <c r="J49" s="75">
        <v>24.310985594898995</v>
      </c>
      <c r="K49" s="75">
        <v>23.35</v>
      </c>
      <c r="L49" s="75">
        <v>20.806165811456165</v>
      </c>
      <c r="M49" s="49">
        <v>17.448069790712218</v>
      </c>
      <c r="N49" s="49">
        <v>59.01732394394893</v>
      </c>
      <c r="O49" s="75">
        <v>61.590985594898996</v>
      </c>
      <c r="P49" s="75">
        <v>64.59383870212537</v>
      </c>
      <c r="Q49" s="75">
        <v>59.75412081889836</v>
      </c>
      <c r="R49" s="75">
        <v>45.245345159594066</v>
      </c>
    </row>
    <row r="50" spans="1:18" ht="12.75">
      <c r="A50" s="240"/>
      <c r="B50" s="65" t="s">
        <v>133</v>
      </c>
      <c r="C50" s="79"/>
      <c r="D50" s="97">
        <v>12.773490572623118</v>
      </c>
      <c r="E50" s="80">
        <v>14.135708243600567</v>
      </c>
      <c r="F50" s="80">
        <v>13.751693359656596</v>
      </c>
      <c r="G50" s="80">
        <v>12.944057158683286</v>
      </c>
      <c r="H50" s="97">
        <v>9.89659875927199</v>
      </c>
      <c r="I50" s="67">
        <v>13.673441659213816</v>
      </c>
      <c r="J50" s="80">
        <v>24.290743768610366</v>
      </c>
      <c r="K50" s="80">
        <v>15.011940017402685</v>
      </c>
      <c r="L50" s="80">
        <v>9.254783994347452</v>
      </c>
      <c r="M50" s="97">
        <v>5.56580127421637</v>
      </c>
      <c r="N50" s="97">
        <v>26.446932231836932</v>
      </c>
      <c r="O50" s="80">
        <v>38.42645201221093</v>
      </c>
      <c r="P50" s="80">
        <v>28.76363337705928</v>
      </c>
      <c r="Q50" s="80">
        <v>22.198841153030738</v>
      </c>
      <c r="R50" s="80">
        <v>15.462400033488361</v>
      </c>
    </row>
    <row r="51" spans="1:18" ht="12.75">
      <c r="A51" s="64"/>
      <c r="D51" s="98"/>
      <c r="E51" s="98"/>
      <c r="F51" s="98"/>
      <c r="G51" s="98"/>
      <c r="H51" s="98"/>
      <c r="I51" s="98"/>
      <c r="J51" s="98"/>
      <c r="K51" s="98"/>
      <c r="L51" s="98"/>
      <c r="M51" s="98"/>
      <c r="N51" s="98"/>
      <c r="O51" s="98"/>
      <c r="P51" s="98"/>
      <c r="Q51" s="98"/>
      <c r="R51" s="98"/>
    </row>
    <row r="52" spans="2:18" ht="63.75" customHeight="1">
      <c r="B52" s="247" t="s">
        <v>55</v>
      </c>
      <c r="C52" s="247"/>
      <c r="D52" s="277"/>
      <c r="E52" s="277"/>
      <c r="F52" s="277"/>
      <c r="G52" s="277"/>
      <c r="H52" s="277"/>
      <c r="I52" s="277"/>
      <c r="J52" s="277"/>
      <c r="K52" s="277"/>
      <c r="L52" s="277"/>
      <c r="M52" s="277"/>
      <c r="N52" s="19"/>
      <c r="O52" s="19"/>
      <c r="P52" s="19"/>
      <c r="Q52" s="19"/>
      <c r="R52" s="19"/>
    </row>
    <row r="53" spans="2:16" ht="12.75">
      <c r="B53" s="68" t="s">
        <v>35</v>
      </c>
      <c r="C53" s="68"/>
      <c r="P53" s="99"/>
    </row>
    <row r="54" spans="2:13" ht="87.75" customHeight="1">
      <c r="B54" s="22"/>
      <c r="C54" s="22"/>
      <c r="D54" s="22"/>
      <c r="E54" s="22"/>
      <c r="F54" s="22"/>
      <c r="G54" s="22"/>
      <c r="H54" s="22"/>
      <c r="I54" s="22"/>
      <c r="J54" s="22"/>
      <c r="K54" s="22"/>
      <c r="L54" s="22"/>
      <c r="M54" s="22"/>
    </row>
  </sheetData>
  <sheetProtection/>
  <mergeCells count="7">
    <mergeCell ref="B52:M52"/>
    <mergeCell ref="B5:M5"/>
    <mergeCell ref="D7:H7"/>
    <mergeCell ref="I7:M7"/>
    <mergeCell ref="N7:R7"/>
    <mergeCell ref="A11:A19"/>
    <mergeCell ref="A45:A50"/>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FF0000"/>
  </sheetPr>
  <dimension ref="A1:S127"/>
  <sheetViews>
    <sheetView zoomScale="85" zoomScaleNormal="85" zoomScalePageLayoutView="0" workbookViewId="0" topLeftCell="A1">
      <selection activeCell="D3" sqref="D3"/>
    </sheetView>
  </sheetViews>
  <sheetFormatPr defaultColWidth="9.33203125" defaultRowHeight="11.25"/>
  <cols>
    <col min="1" max="1" width="5.16015625" style="83" customWidth="1"/>
    <col min="2" max="2" width="15.33203125" style="88" customWidth="1"/>
    <col min="3" max="3" width="50.33203125" style="88" customWidth="1"/>
    <col min="4" max="4" width="4.16015625" style="88" customWidth="1"/>
    <col min="5" max="5" width="6.83203125" style="100" customWidth="1"/>
    <col min="6" max="8" width="6.83203125" style="101" customWidth="1"/>
    <col min="9" max="12" width="6.83203125" style="100" customWidth="1"/>
    <col min="13" max="16" width="6.83203125" style="101" customWidth="1"/>
    <col min="17" max="17" width="2.33203125" style="83" customWidth="1"/>
    <col min="18" max="18" width="15.66015625" style="102" customWidth="1"/>
    <col min="19" max="19" width="2.83203125" style="83" customWidth="1"/>
    <col min="20" max="20" width="9.33203125" style="83" customWidth="1"/>
    <col min="21" max="16384" width="9.33203125" style="83" customWidth="1"/>
  </cols>
  <sheetData>
    <row r="1" spans="1:3" ht="12.75">
      <c r="A1" s="312" t="s">
        <v>185</v>
      </c>
      <c r="B1" s="1"/>
      <c r="C1" s="1"/>
    </row>
    <row r="2" spans="1:3" ht="12.75">
      <c r="A2" s="12"/>
      <c r="B2" s="313" t="s">
        <v>0</v>
      </c>
      <c r="C2" s="1"/>
    </row>
    <row r="3" spans="1:3" ht="12.75">
      <c r="A3" s="12" t="s">
        <v>186</v>
      </c>
      <c r="B3" s="1"/>
      <c r="C3" s="1"/>
    </row>
    <row r="4" spans="1:3" ht="12.75">
      <c r="A4" s="84"/>
      <c r="C4" s="103"/>
    </row>
    <row r="5" spans="2:17" ht="12.75" customHeight="1">
      <c r="B5" s="290" t="s">
        <v>57</v>
      </c>
      <c r="C5" s="291"/>
      <c r="D5" s="291"/>
      <c r="E5" s="291"/>
      <c r="F5" s="291"/>
      <c r="G5" s="291"/>
      <c r="H5" s="291"/>
      <c r="I5" s="291"/>
      <c r="J5" s="287"/>
      <c r="K5" s="287"/>
      <c r="L5" s="287"/>
      <c r="M5" s="287"/>
      <c r="N5" s="287"/>
      <c r="O5" s="287"/>
      <c r="P5" s="104"/>
      <c r="Q5" s="105"/>
    </row>
    <row r="6" spans="2:12" ht="12.75" customHeight="1">
      <c r="B6" s="292" t="s">
        <v>106</v>
      </c>
      <c r="C6" s="292"/>
      <c r="D6" s="292"/>
      <c r="E6" s="292"/>
      <c r="F6" s="292"/>
      <c r="G6" s="292"/>
      <c r="H6" s="292"/>
      <c r="I6" s="292"/>
      <c r="J6" s="106"/>
      <c r="K6" s="106"/>
      <c r="L6" s="106"/>
    </row>
    <row r="7" spans="2:18" ht="83.25" customHeight="1">
      <c r="B7" s="107"/>
      <c r="C7" s="107"/>
      <c r="D7" s="107"/>
      <c r="E7" s="293"/>
      <c r="F7" s="293"/>
      <c r="G7" s="293"/>
      <c r="H7" s="293"/>
      <c r="I7" s="293"/>
      <c r="J7" s="293"/>
      <c r="K7" s="293"/>
      <c r="L7" s="293"/>
      <c r="M7" s="293"/>
      <c r="N7" s="293"/>
      <c r="O7" s="293"/>
      <c r="P7" s="108"/>
      <c r="Q7" s="109"/>
      <c r="R7" s="208" t="s">
        <v>184</v>
      </c>
    </row>
    <row r="8" spans="5:18" ht="12.75">
      <c r="E8" s="110">
        <v>1997</v>
      </c>
      <c r="F8" s="110">
        <v>1998</v>
      </c>
      <c r="G8" s="110">
        <v>1999</v>
      </c>
      <c r="H8" s="110">
        <v>2000</v>
      </c>
      <c r="I8" s="110">
        <v>2001</v>
      </c>
      <c r="J8" s="110">
        <v>2002</v>
      </c>
      <c r="K8" s="110">
        <v>2003</v>
      </c>
      <c r="L8" s="110">
        <v>2004</v>
      </c>
      <c r="M8" s="110">
        <v>2005</v>
      </c>
      <c r="N8" s="110">
        <v>2006</v>
      </c>
      <c r="O8" s="110">
        <v>2007</v>
      </c>
      <c r="P8" s="110">
        <v>2008</v>
      </c>
      <c r="Q8" s="110"/>
      <c r="R8" s="111"/>
    </row>
    <row r="9" spans="1:19" ht="12.75" customHeight="1">
      <c r="A9" s="286" t="s">
        <v>29</v>
      </c>
      <c r="B9" s="112" t="s">
        <v>83</v>
      </c>
      <c r="C9" s="112" t="s">
        <v>58</v>
      </c>
      <c r="E9" s="113">
        <v>46.69527609318469</v>
      </c>
      <c r="F9" s="113">
        <v>43.955958999466255</v>
      </c>
      <c r="G9" s="113">
        <v>42.61008568292836</v>
      </c>
      <c r="H9" s="113">
        <v>41.21230994122712</v>
      </c>
      <c r="I9" s="113">
        <v>41.07614190545466</v>
      </c>
      <c r="J9" s="113">
        <v>39.050317574833535</v>
      </c>
      <c r="K9" s="113">
        <v>37.519817411641355</v>
      </c>
      <c r="L9" s="113">
        <v>35.879036435898485</v>
      </c>
      <c r="M9" s="113">
        <v>34.96796622493498</v>
      </c>
      <c r="N9" s="113">
        <v>33.28984349036524</v>
      </c>
      <c r="O9" s="113">
        <v>31.816731872137993</v>
      </c>
      <c r="P9" s="113">
        <v>30.280753534470193</v>
      </c>
      <c r="Q9" s="113"/>
      <c r="R9" s="114">
        <v>-3.658169899797048</v>
      </c>
      <c r="S9" s="115"/>
    </row>
    <row r="10" spans="1:19" ht="12.75">
      <c r="A10" s="285"/>
      <c r="B10" s="112" t="s">
        <v>59</v>
      </c>
      <c r="C10" s="112" t="s">
        <v>60</v>
      </c>
      <c r="E10" s="113">
        <v>29.00345460134361</v>
      </c>
      <c r="F10" s="113">
        <v>30.62333279937558</v>
      </c>
      <c r="G10" s="113">
        <v>30.696515155173074</v>
      </c>
      <c r="H10" s="113">
        <v>31.311944378299685</v>
      </c>
      <c r="I10" s="113">
        <v>29.94653734239522</v>
      </c>
      <c r="J10" s="113">
        <v>30.189897858616142</v>
      </c>
      <c r="K10" s="113">
        <v>31.1660311614692</v>
      </c>
      <c r="L10" s="113">
        <v>33.29788417200229</v>
      </c>
      <c r="M10" s="113">
        <v>33.340880287815075</v>
      </c>
      <c r="N10" s="113">
        <v>33.687944032224834</v>
      </c>
      <c r="O10" s="113">
        <v>34.44655929993035</v>
      </c>
      <c r="P10" s="113">
        <v>34.07211047952194</v>
      </c>
      <c r="Q10" s="113"/>
      <c r="R10" s="114">
        <v>1.0728840329979894</v>
      </c>
      <c r="S10" s="115"/>
    </row>
    <row r="11" spans="1:19" ht="12.75">
      <c r="A11" s="285"/>
      <c r="B11" s="112" t="s">
        <v>59</v>
      </c>
      <c r="C11" s="112" t="s">
        <v>10</v>
      </c>
      <c r="E11" s="113">
        <v>24.301269305471692</v>
      </c>
      <c r="F11" s="113">
        <v>25.420708201158178</v>
      </c>
      <c r="G11" s="113">
        <v>26.693399161898572</v>
      </c>
      <c r="H11" s="113">
        <v>27.475745680473207</v>
      </c>
      <c r="I11" s="113">
        <v>28.977320752150113</v>
      </c>
      <c r="J11" s="113">
        <v>30.75978456655033</v>
      </c>
      <c r="K11" s="113">
        <v>31.314151426889456</v>
      </c>
      <c r="L11" s="113">
        <v>30.82307939209922</v>
      </c>
      <c r="M11" s="113">
        <v>31.69115348724995</v>
      </c>
      <c r="N11" s="113">
        <v>33.02221247740994</v>
      </c>
      <c r="O11" s="113">
        <v>33.73670882793164</v>
      </c>
      <c r="P11" s="113">
        <v>35.647135986007875</v>
      </c>
      <c r="Q11" s="113"/>
      <c r="R11" s="114">
        <v>3.438853855029156</v>
      </c>
      <c r="S11" s="115"/>
    </row>
    <row r="12" spans="1:19" ht="12.75" customHeight="1">
      <c r="A12" s="287"/>
      <c r="B12" s="112" t="s">
        <v>97</v>
      </c>
      <c r="C12" s="112" t="s">
        <v>58</v>
      </c>
      <c r="E12" s="113">
        <v>26.405561148656282</v>
      </c>
      <c r="F12" s="113">
        <v>25.756129904464245</v>
      </c>
      <c r="G12" s="113">
        <v>24.87427236551338</v>
      </c>
      <c r="H12" s="113">
        <v>23.891269860356513</v>
      </c>
      <c r="I12" s="113">
        <v>22.54252427207751</v>
      </c>
      <c r="J12" s="113">
        <v>21.73901293170448</v>
      </c>
      <c r="K12" s="113">
        <v>21.037964695104723</v>
      </c>
      <c r="L12" s="113">
        <v>19.808258233300023</v>
      </c>
      <c r="M12" s="113">
        <v>19.407849078882013</v>
      </c>
      <c r="N12" s="113">
        <v>19.659575619623258</v>
      </c>
      <c r="O12" s="113">
        <v>19.856528714597736</v>
      </c>
      <c r="P12" s="113">
        <v>18.95563017687649</v>
      </c>
      <c r="Q12" s="113"/>
      <c r="R12" s="114">
        <v>-3.0192000654396534</v>
      </c>
      <c r="S12" s="115"/>
    </row>
    <row r="13" spans="1:19" ht="12.75">
      <c r="A13" s="287"/>
      <c r="B13" s="112" t="s">
        <v>59</v>
      </c>
      <c r="C13" s="112" t="s">
        <v>60</v>
      </c>
      <c r="E13" s="113">
        <v>62.98614127319583</v>
      </c>
      <c r="F13" s="113">
        <v>60.53858096421363</v>
      </c>
      <c r="G13" s="113">
        <v>61.44238129829965</v>
      </c>
      <c r="H13" s="113">
        <v>62.20122825073279</v>
      </c>
      <c r="I13" s="113">
        <v>63.34677400801243</v>
      </c>
      <c r="J13" s="113">
        <v>63.6826533908166</v>
      </c>
      <c r="K13" s="113">
        <v>64.24004487331449</v>
      </c>
      <c r="L13" s="113">
        <v>61.874587350819624</v>
      </c>
      <c r="M13" s="113">
        <v>62.839393191096406</v>
      </c>
      <c r="N13" s="113">
        <v>62.73231312078377</v>
      </c>
      <c r="O13" s="113">
        <v>62.556256429577964</v>
      </c>
      <c r="P13" s="113">
        <v>62.974741064235246</v>
      </c>
      <c r="Q13" s="113"/>
      <c r="R13" s="114">
        <v>0.39530775634115667</v>
      </c>
      <c r="S13" s="115"/>
    </row>
    <row r="14" spans="1:19" ht="12.75">
      <c r="A14" s="287"/>
      <c r="B14" s="112" t="s">
        <v>59</v>
      </c>
      <c r="C14" s="112" t="s">
        <v>10</v>
      </c>
      <c r="E14" s="113">
        <v>10.608297578147914</v>
      </c>
      <c r="F14" s="113">
        <v>13.705289131322125</v>
      </c>
      <c r="G14" s="113">
        <v>13.683346336186972</v>
      </c>
      <c r="H14" s="113">
        <v>13.907501888910696</v>
      </c>
      <c r="I14" s="113">
        <v>14.110701719910063</v>
      </c>
      <c r="J14" s="113">
        <v>14.578333677478922</v>
      </c>
      <c r="K14" s="113">
        <v>14.7219904315808</v>
      </c>
      <c r="L14" s="113">
        <v>18.317154415880356</v>
      </c>
      <c r="M14" s="113">
        <v>17.7527577300216</v>
      </c>
      <c r="N14" s="113">
        <v>17.608111259592963</v>
      </c>
      <c r="O14" s="113">
        <v>17.5872148558243</v>
      </c>
      <c r="P14" s="113">
        <v>18.069628758888257</v>
      </c>
      <c r="Q14" s="113"/>
      <c r="R14" s="114">
        <v>2.8030744150936426</v>
      </c>
      <c r="S14" s="115"/>
    </row>
    <row r="15" spans="1:19" ht="12.75">
      <c r="A15" s="287"/>
      <c r="B15" s="112" t="s">
        <v>90</v>
      </c>
      <c r="C15" s="112" t="s">
        <v>58</v>
      </c>
      <c r="E15" s="113">
        <v>45.01436434331829</v>
      </c>
      <c r="F15" s="113">
        <v>43.30347394331487</v>
      </c>
      <c r="G15" s="113">
        <v>42.61968376833116</v>
      </c>
      <c r="H15" s="113">
        <v>41.476780188508336</v>
      </c>
      <c r="I15" s="113">
        <v>40.53644172036987</v>
      </c>
      <c r="J15" s="113">
        <v>39.19661681317092</v>
      </c>
      <c r="K15" s="113">
        <v>37.95214197706612</v>
      </c>
      <c r="L15" s="113">
        <v>35.708241743636215</v>
      </c>
      <c r="M15" s="113">
        <v>33.903753991721764</v>
      </c>
      <c r="N15" s="113">
        <v>33.057924899940566</v>
      </c>
      <c r="O15" s="113">
        <v>32.04657781733274</v>
      </c>
      <c r="P15" s="113">
        <v>30.423817381261983</v>
      </c>
      <c r="Q15" s="113"/>
      <c r="R15" s="114">
        <v>-3.46849066443492</v>
      </c>
      <c r="S15" s="115"/>
    </row>
    <row r="16" spans="1:19" ht="12.75">
      <c r="A16" s="287"/>
      <c r="B16" s="112" t="s">
        <v>59</v>
      </c>
      <c r="C16" s="112" t="s">
        <v>60</v>
      </c>
      <c r="E16" s="113">
        <v>29.928566409473373</v>
      </c>
      <c r="F16" s="113">
        <v>31.39599621399377</v>
      </c>
      <c r="G16" s="113">
        <v>30.72309102272011</v>
      </c>
      <c r="H16" s="113">
        <v>31.438225864349807</v>
      </c>
      <c r="I16" s="113">
        <v>31.836806073722602</v>
      </c>
      <c r="J16" s="113">
        <v>32.66856478739926</v>
      </c>
      <c r="K16" s="113">
        <v>33.016049651362074</v>
      </c>
      <c r="L16" s="113">
        <v>33.89089892257013</v>
      </c>
      <c r="M16" s="113">
        <v>35.05115779066921</v>
      </c>
      <c r="N16" s="113">
        <v>35.18723083825681</v>
      </c>
      <c r="O16" s="113">
        <v>35.858557092090564</v>
      </c>
      <c r="P16" s="113">
        <v>37.26613817260061</v>
      </c>
      <c r="Q16" s="113"/>
      <c r="R16" s="114">
        <v>1.7288212276052262</v>
      </c>
      <c r="S16" s="115"/>
    </row>
    <row r="17" spans="2:19" ht="12.75">
      <c r="B17" s="112" t="s">
        <v>59</v>
      </c>
      <c r="C17" s="112" t="s">
        <v>10</v>
      </c>
      <c r="E17" s="113">
        <v>25.057069247208343</v>
      </c>
      <c r="F17" s="113">
        <v>25.30052984269137</v>
      </c>
      <c r="G17" s="113">
        <v>26.657225208948738</v>
      </c>
      <c r="H17" s="113">
        <v>27.08499394714185</v>
      </c>
      <c r="I17" s="113">
        <v>27.626752205907525</v>
      </c>
      <c r="J17" s="113">
        <v>28.134818399429815</v>
      </c>
      <c r="K17" s="113">
        <v>29.0318083715718</v>
      </c>
      <c r="L17" s="113">
        <v>30.400859333793658</v>
      </c>
      <c r="M17" s="113">
        <v>31.045088217609024</v>
      </c>
      <c r="N17" s="113">
        <v>31.754844261802628</v>
      </c>
      <c r="O17" s="113">
        <v>32.09486509057669</v>
      </c>
      <c r="P17" s="113">
        <v>32.31004444613741</v>
      </c>
      <c r="Q17" s="113"/>
      <c r="R17" s="114">
        <v>2.4756764757260186</v>
      </c>
      <c r="S17" s="115"/>
    </row>
    <row r="18" spans="2:19" ht="12.75">
      <c r="B18" s="112" t="s">
        <v>80</v>
      </c>
      <c r="C18" s="112" t="s">
        <v>58</v>
      </c>
      <c r="E18" s="113">
        <v>22.276460687862173</v>
      </c>
      <c r="F18" s="113">
        <v>21.350016494006134</v>
      </c>
      <c r="G18" s="113">
        <v>20.453518870061078</v>
      </c>
      <c r="H18" s="113">
        <v>19.373110034010462</v>
      </c>
      <c r="I18" s="113">
        <v>18.007941781149885</v>
      </c>
      <c r="J18" s="113">
        <v>17.327719804701957</v>
      </c>
      <c r="K18" s="113">
        <v>16.240274762765317</v>
      </c>
      <c r="L18" s="113">
        <v>15.659612030223853</v>
      </c>
      <c r="M18" s="113">
        <v>14.746294800778003</v>
      </c>
      <c r="N18" s="113">
        <v>14.380779244097315</v>
      </c>
      <c r="O18" s="113">
        <v>13.408217296423071</v>
      </c>
      <c r="P18" s="113">
        <v>12.931213689427674</v>
      </c>
      <c r="Q18" s="113"/>
      <c r="R18" s="114">
        <v>-4.890454270452871</v>
      </c>
      <c r="S18" s="115"/>
    </row>
    <row r="19" spans="2:19" ht="12.75">
      <c r="B19" s="112" t="s">
        <v>59</v>
      </c>
      <c r="C19" s="112" t="s">
        <v>60</v>
      </c>
      <c r="E19" s="113">
        <v>40.30831690400677</v>
      </c>
      <c r="F19" s="113">
        <v>40.41239143293278</v>
      </c>
      <c r="G19" s="113">
        <v>40.221855864082116</v>
      </c>
      <c r="H19" s="113">
        <v>40.57014255728994</v>
      </c>
      <c r="I19" s="113">
        <v>40.116375025334314</v>
      </c>
      <c r="J19" s="113">
        <v>39.81196671718425</v>
      </c>
      <c r="K19" s="113">
        <v>39.588903597975154</v>
      </c>
      <c r="L19" s="113">
        <v>39.71766617256124</v>
      </c>
      <c r="M19" s="113">
        <v>39.20970915750082</v>
      </c>
      <c r="N19" s="113">
        <v>38.66370410270221</v>
      </c>
      <c r="O19" s="113">
        <v>38.30990440109446</v>
      </c>
      <c r="P19" s="113">
        <v>38.26026542959988</v>
      </c>
      <c r="Q19" s="113"/>
      <c r="R19" s="114">
        <v>-0.5553668005900625</v>
      </c>
      <c r="S19" s="115"/>
    </row>
    <row r="20" spans="2:19" ht="12.75">
      <c r="B20" s="112" t="s">
        <v>59</v>
      </c>
      <c r="C20" s="112" t="s">
        <v>10</v>
      </c>
      <c r="E20" s="113">
        <v>37.41522240813106</v>
      </c>
      <c r="F20" s="113">
        <v>38.23759207306109</v>
      </c>
      <c r="G20" s="113">
        <v>39.32462526585681</v>
      </c>
      <c r="H20" s="113">
        <v>40.05674740869959</v>
      </c>
      <c r="I20" s="113">
        <v>41.87568319351581</v>
      </c>
      <c r="J20" s="113">
        <v>42.860313478113795</v>
      </c>
      <c r="K20" s="113">
        <v>44.170821639259536</v>
      </c>
      <c r="L20" s="113">
        <v>44.62272179721491</v>
      </c>
      <c r="M20" s="113">
        <v>46.043996041721165</v>
      </c>
      <c r="N20" s="113">
        <v>46.95551665320046</v>
      </c>
      <c r="O20" s="113">
        <v>48.281878302482475</v>
      </c>
      <c r="P20" s="113">
        <v>48.80852088097243</v>
      </c>
      <c r="Q20" s="113"/>
      <c r="R20" s="114">
        <v>2.470890675142634</v>
      </c>
      <c r="S20" s="115"/>
    </row>
    <row r="21" spans="2:19" ht="12.75">
      <c r="B21" s="112" t="s">
        <v>85</v>
      </c>
      <c r="C21" s="112" t="s">
        <v>58</v>
      </c>
      <c r="E21" s="113" t="s">
        <v>180</v>
      </c>
      <c r="F21" s="113" t="s">
        <v>180</v>
      </c>
      <c r="G21" s="113" t="s">
        <v>180</v>
      </c>
      <c r="H21" s="113" t="s">
        <v>180</v>
      </c>
      <c r="I21" s="113" t="s">
        <v>180</v>
      </c>
      <c r="J21" s="113" t="s">
        <v>180</v>
      </c>
      <c r="K21" s="113" t="s">
        <v>180</v>
      </c>
      <c r="L21" s="113" t="s">
        <v>180</v>
      </c>
      <c r="M21" s="113" t="s">
        <v>180</v>
      </c>
      <c r="N21" s="113" t="s">
        <v>180</v>
      </c>
      <c r="O21" s="113">
        <v>32.379262627756624</v>
      </c>
      <c r="P21" s="113">
        <v>32.03411240115498</v>
      </c>
      <c r="Q21" s="113"/>
      <c r="R21" s="114"/>
      <c r="S21" s="115"/>
    </row>
    <row r="22" spans="2:19" ht="12.75">
      <c r="B22" s="112" t="s">
        <v>59</v>
      </c>
      <c r="C22" s="112" t="s">
        <v>60</v>
      </c>
      <c r="E22" s="113" t="s">
        <v>180</v>
      </c>
      <c r="F22" s="113" t="s">
        <v>180</v>
      </c>
      <c r="G22" s="113" t="s">
        <v>180</v>
      </c>
      <c r="H22" s="113" t="s">
        <v>180</v>
      </c>
      <c r="I22" s="113" t="s">
        <v>180</v>
      </c>
      <c r="J22" s="113" t="s">
        <v>180</v>
      </c>
      <c r="K22" s="113" t="s">
        <v>180</v>
      </c>
      <c r="L22" s="113" t="s">
        <v>180</v>
      </c>
      <c r="M22" s="113" t="s">
        <v>180</v>
      </c>
      <c r="N22" s="113" t="s">
        <v>180</v>
      </c>
      <c r="O22" s="113">
        <v>46.56787489690476</v>
      </c>
      <c r="P22" s="113">
        <v>46.001798682542635</v>
      </c>
      <c r="Q22" s="113"/>
      <c r="R22" s="114"/>
      <c r="S22" s="115"/>
    </row>
    <row r="23" spans="2:19" ht="12.75">
      <c r="B23" s="112" t="s">
        <v>59</v>
      </c>
      <c r="C23" s="112" t="s">
        <v>10</v>
      </c>
      <c r="E23" s="113" t="s">
        <v>180</v>
      </c>
      <c r="F23" s="113" t="s">
        <v>180</v>
      </c>
      <c r="G23" s="113" t="s">
        <v>180</v>
      </c>
      <c r="H23" s="113" t="s">
        <v>180</v>
      </c>
      <c r="I23" s="113" t="s">
        <v>180</v>
      </c>
      <c r="J23" s="113" t="s">
        <v>180</v>
      </c>
      <c r="K23" s="113" t="s">
        <v>180</v>
      </c>
      <c r="L23" s="113" t="s">
        <v>180</v>
      </c>
      <c r="M23" s="113" t="s">
        <v>180</v>
      </c>
      <c r="N23" s="113" t="s">
        <v>180</v>
      </c>
      <c r="O23" s="113">
        <v>21.052862475338618</v>
      </c>
      <c r="P23" s="113">
        <v>21.96408891630239</v>
      </c>
      <c r="Q23" s="113"/>
      <c r="R23" s="114"/>
      <c r="S23" s="115"/>
    </row>
    <row r="24" spans="2:19" ht="12.75">
      <c r="B24" s="112" t="s">
        <v>91</v>
      </c>
      <c r="C24" s="112" t="s">
        <v>58</v>
      </c>
      <c r="E24" s="113">
        <v>15.0446550126296</v>
      </c>
      <c r="F24" s="113">
        <v>14.660916668021859</v>
      </c>
      <c r="G24" s="113">
        <v>13.955545520117267</v>
      </c>
      <c r="H24" s="113">
        <v>14.057979801120496</v>
      </c>
      <c r="I24" s="113">
        <v>13.791634269362643</v>
      </c>
      <c r="J24" s="113">
        <v>12.07292137144435</v>
      </c>
      <c r="K24" s="113">
        <v>13.580704888139746</v>
      </c>
      <c r="L24" s="113">
        <v>10.923603587654629</v>
      </c>
      <c r="M24" s="113">
        <v>10.074598782489824</v>
      </c>
      <c r="N24" s="113">
        <v>9.720290202715406</v>
      </c>
      <c r="O24" s="113">
        <v>9.46522548744776</v>
      </c>
      <c r="P24" s="113">
        <v>9.096694097453755</v>
      </c>
      <c r="Q24" s="113"/>
      <c r="R24" s="114">
        <v>-4.660636863158429</v>
      </c>
      <c r="S24" s="115"/>
    </row>
    <row r="25" spans="2:19" ht="12.75">
      <c r="B25" s="112" t="s">
        <v>59</v>
      </c>
      <c r="C25" s="112" t="s">
        <v>60</v>
      </c>
      <c r="E25" s="113">
        <v>74.34964699175525</v>
      </c>
      <c r="F25" s="113">
        <v>74.94851171514065</v>
      </c>
      <c r="G25" s="113">
        <v>75.20878695182638</v>
      </c>
      <c r="H25" s="113">
        <v>74.9788573096585</v>
      </c>
      <c r="I25" s="113">
        <v>75.07673919056732</v>
      </c>
      <c r="J25" s="113">
        <v>75.9856686079064</v>
      </c>
      <c r="K25" s="113">
        <v>74.41363122845299</v>
      </c>
      <c r="L25" s="113">
        <v>76.7307180363532</v>
      </c>
      <c r="M25" s="113">
        <v>76.86713276204688</v>
      </c>
      <c r="N25" s="113">
        <v>76.75766623032685</v>
      </c>
      <c r="O25" s="113">
        <v>76.8021059205609</v>
      </c>
      <c r="P25" s="113">
        <v>76.4044114431537</v>
      </c>
      <c r="Q25" s="113"/>
      <c r="R25" s="114">
        <v>0.1925758755509932</v>
      </c>
      <c r="S25" s="115"/>
    </row>
    <row r="26" spans="2:19" ht="12.75">
      <c r="B26" s="112" t="s">
        <v>59</v>
      </c>
      <c r="C26" s="112" t="s">
        <v>10</v>
      </c>
      <c r="E26" s="113">
        <v>10.605697995615147</v>
      </c>
      <c r="F26" s="113">
        <v>10.390571616837502</v>
      </c>
      <c r="G26" s="113">
        <v>10.835667528056357</v>
      </c>
      <c r="H26" s="113">
        <v>10.96316288922101</v>
      </c>
      <c r="I26" s="113">
        <v>11.13162654007003</v>
      </c>
      <c r="J26" s="113">
        <v>11.941410020649238</v>
      </c>
      <c r="K26" s="113">
        <v>12.00566388340726</v>
      </c>
      <c r="L26" s="113">
        <v>12.345678375992179</v>
      </c>
      <c r="M26" s="113">
        <v>13.058268455463296</v>
      </c>
      <c r="N26" s="113">
        <v>13.52204356695775</v>
      </c>
      <c r="O26" s="113">
        <v>13.732668591991327</v>
      </c>
      <c r="P26" s="113">
        <v>14.498894459392538</v>
      </c>
      <c r="Q26" s="113"/>
      <c r="R26" s="114">
        <v>3.3878597103994768</v>
      </c>
      <c r="S26" s="115"/>
    </row>
    <row r="27" spans="2:19" ht="12.75">
      <c r="B27" s="112" t="s">
        <v>93</v>
      </c>
      <c r="C27" s="112" t="s">
        <v>58</v>
      </c>
      <c r="E27" s="113" t="s">
        <v>180</v>
      </c>
      <c r="F27" s="113">
        <v>21.488885451741034</v>
      </c>
      <c r="G27" s="113">
        <v>20.368582078354116</v>
      </c>
      <c r="H27" s="113">
        <v>21.469371639270783</v>
      </c>
      <c r="I27" s="113">
        <v>19.33377944827165</v>
      </c>
      <c r="J27" s="113">
        <v>18.89821856642077</v>
      </c>
      <c r="K27" s="113">
        <v>19.44875308907787</v>
      </c>
      <c r="L27" s="113">
        <v>18.78749709362346</v>
      </c>
      <c r="M27" s="113">
        <v>18.982543837788597</v>
      </c>
      <c r="N27" s="113">
        <v>18.359887446475643</v>
      </c>
      <c r="O27" s="113">
        <v>24.53874641567772</v>
      </c>
      <c r="P27" s="225">
        <v>25.435032334308517</v>
      </c>
      <c r="Q27" s="113"/>
      <c r="R27" s="226">
        <v>1.7002078051370884</v>
      </c>
      <c r="S27" s="115"/>
    </row>
    <row r="28" spans="2:19" ht="12.75">
      <c r="B28" s="112" t="s">
        <v>59</v>
      </c>
      <c r="C28" s="112" t="s">
        <v>60</v>
      </c>
      <c r="E28" s="113" t="s">
        <v>180</v>
      </c>
      <c r="F28" s="113">
        <v>53.15584808859459</v>
      </c>
      <c r="G28" s="113">
        <v>53.12705850203383</v>
      </c>
      <c r="H28" s="113">
        <v>52.36364660404418</v>
      </c>
      <c r="I28" s="113">
        <v>52.25436053708726</v>
      </c>
      <c r="J28" s="113">
        <v>51.505648192335805</v>
      </c>
      <c r="K28" s="113">
        <v>48.66843291418268</v>
      </c>
      <c r="L28" s="113">
        <v>48.34499530571888</v>
      </c>
      <c r="M28" s="113">
        <v>47.47452769874585</v>
      </c>
      <c r="N28" s="113">
        <v>46.920449999842205</v>
      </c>
      <c r="O28" s="113">
        <v>43.30766629341373</v>
      </c>
      <c r="P28" s="225">
        <v>42.41693973123374</v>
      </c>
      <c r="Q28" s="113"/>
      <c r="R28" s="226">
        <v>-2.231527932786659</v>
      </c>
      <c r="S28" s="115"/>
    </row>
    <row r="29" spans="2:19" ht="12.75">
      <c r="B29" s="112" t="s">
        <v>59</v>
      </c>
      <c r="C29" s="112" t="s">
        <v>10</v>
      </c>
      <c r="E29" s="113" t="s">
        <v>180</v>
      </c>
      <c r="F29" s="113">
        <v>25.35526645966439</v>
      </c>
      <c r="G29" s="113">
        <v>26.504359419612058</v>
      </c>
      <c r="H29" s="113">
        <v>26.166981756685026</v>
      </c>
      <c r="I29" s="113">
        <v>28.411860014641082</v>
      </c>
      <c r="J29" s="113">
        <v>29.596133241243432</v>
      </c>
      <c r="K29" s="113">
        <v>31.882813996739447</v>
      </c>
      <c r="L29" s="113">
        <v>32.86750760065767</v>
      </c>
      <c r="M29" s="113">
        <v>33.54292846346556</v>
      </c>
      <c r="N29" s="113">
        <v>34.719662553682156</v>
      </c>
      <c r="O29" s="113">
        <v>32.15358729090855</v>
      </c>
      <c r="P29" s="225">
        <v>32.14802793445776</v>
      </c>
      <c r="Q29" s="113"/>
      <c r="R29" s="226">
        <v>2.4020417203132194</v>
      </c>
      <c r="S29" s="115"/>
    </row>
    <row r="30" spans="2:19" ht="12.75">
      <c r="B30" s="112" t="s">
        <v>94</v>
      </c>
      <c r="C30" s="112" t="s">
        <v>58</v>
      </c>
      <c r="E30" s="113">
        <v>31.69926431006639</v>
      </c>
      <c r="F30" s="113">
        <v>31.00408514298</v>
      </c>
      <c r="G30" s="113">
        <v>28.486859501626743</v>
      </c>
      <c r="H30" s="113">
        <v>27.476436066156857</v>
      </c>
      <c r="I30" s="113">
        <v>26.215937755355814</v>
      </c>
      <c r="J30" s="113">
        <v>25.206144927741647</v>
      </c>
      <c r="K30" s="113">
        <v>23.96021220586847</v>
      </c>
      <c r="L30" s="113">
        <v>22.375041586074193</v>
      </c>
      <c r="M30" s="113">
        <v>21.21248076642052</v>
      </c>
      <c r="N30" s="113">
        <v>20.36340062838043</v>
      </c>
      <c r="O30" s="113">
        <v>19.49031588601026</v>
      </c>
      <c r="P30" s="113">
        <v>18.92676803498511</v>
      </c>
      <c r="Q30" s="113"/>
      <c r="R30" s="114">
        <v>-4.815604994858525</v>
      </c>
      <c r="S30" s="115"/>
    </row>
    <row r="31" spans="2:19" ht="12.75">
      <c r="B31" s="112" t="s">
        <v>59</v>
      </c>
      <c r="C31" s="112" t="s">
        <v>60</v>
      </c>
      <c r="E31" s="113">
        <v>38.89825946527903</v>
      </c>
      <c r="F31" s="113">
        <v>38.841109438830365</v>
      </c>
      <c r="G31" s="113">
        <v>40.21069309998575</v>
      </c>
      <c r="H31" s="113">
        <v>40.50151164858617</v>
      </c>
      <c r="I31" s="113">
        <v>41.51419334209685</v>
      </c>
      <c r="J31" s="113">
        <v>42.20316671775038</v>
      </c>
      <c r="K31" s="113">
        <v>42.86155980061655</v>
      </c>
      <c r="L31" s="113">
        <v>43.44039037432726</v>
      </c>
      <c r="M31" s="113">
        <v>44.15808533052687</v>
      </c>
      <c r="N31" s="113">
        <v>44.494860753263936</v>
      </c>
      <c r="O31" s="113">
        <v>44.15262676351516</v>
      </c>
      <c r="P31" s="113">
        <v>44.48967626988304</v>
      </c>
      <c r="Q31" s="113"/>
      <c r="R31" s="114">
        <v>1.3670392983073931</v>
      </c>
      <c r="S31" s="115"/>
    </row>
    <row r="32" spans="2:19" ht="12.75">
      <c r="B32" s="112" t="s">
        <v>59</v>
      </c>
      <c r="C32" s="112" t="s">
        <v>10</v>
      </c>
      <c r="E32" s="113">
        <v>29.402476224654585</v>
      </c>
      <c r="F32" s="113">
        <v>30.154805418189632</v>
      </c>
      <c r="G32" s="113">
        <v>31.302447398387514</v>
      </c>
      <c r="H32" s="113">
        <v>32.02205228525698</v>
      </c>
      <c r="I32" s="113">
        <v>32.269868902547344</v>
      </c>
      <c r="J32" s="113">
        <v>32.590688354507975</v>
      </c>
      <c r="K32" s="113">
        <v>33.178227993514994</v>
      </c>
      <c r="L32" s="113">
        <v>34.184568039598545</v>
      </c>
      <c r="M32" s="113">
        <v>34.62943390305259</v>
      </c>
      <c r="N32" s="113">
        <v>35.14173861835564</v>
      </c>
      <c r="O32" s="113">
        <v>36.357057350474584</v>
      </c>
      <c r="P32" s="113">
        <v>36.58355569513184</v>
      </c>
      <c r="Q32" s="113"/>
      <c r="R32" s="114">
        <v>1.9513400091330846</v>
      </c>
      <c r="S32" s="115"/>
    </row>
    <row r="33" spans="2:19" ht="12.75">
      <c r="B33" s="112" t="s">
        <v>77</v>
      </c>
      <c r="C33" s="112" t="s">
        <v>58</v>
      </c>
      <c r="E33" s="113">
        <v>40.50743274188969</v>
      </c>
      <c r="F33" s="113">
        <v>39.27806282315965</v>
      </c>
      <c r="G33" s="113">
        <v>38.13710545307678</v>
      </c>
      <c r="H33" s="113">
        <v>37.02314478563614</v>
      </c>
      <c r="I33" s="113">
        <v>36.13277903391034</v>
      </c>
      <c r="J33" s="113">
        <v>35.22696909289566</v>
      </c>
      <c r="K33" s="113">
        <v>34.77786050327609</v>
      </c>
      <c r="L33" s="113">
        <v>34.18782604566427</v>
      </c>
      <c r="M33" s="113">
        <v>33.18993301757238</v>
      </c>
      <c r="N33" s="113">
        <v>32.591827090256615</v>
      </c>
      <c r="O33" s="113">
        <v>31.313864530404214</v>
      </c>
      <c r="P33" s="113">
        <v>30.042497650003565</v>
      </c>
      <c r="Q33" s="113"/>
      <c r="R33" s="114">
        <v>-2.6449245825065804</v>
      </c>
      <c r="S33" s="115"/>
    </row>
    <row r="34" spans="2:19" ht="12.75">
      <c r="B34" s="112" t="s">
        <v>59</v>
      </c>
      <c r="C34" s="112" t="s">
        <v>60</v>
      </c>
      <c r="E34" s="113">
        <v>39.4686169763744</v>
      </c>
      <c r="F34" s="113">
        <v>40.12418339481869</v>
      </c>
      <c r="G34" s="113">
        <v>40.406480492843784</v>
      </c>
      <c r="H34" s="113">
        <v>40.92838785361039</v>
      </c>
      <c r="I34" s="113">
        <v>40.846360068433754</v>
      </c>
      <c r="J34" s="113">
        <v>40.79292148519993</v>
      </c>
      <c r="K34" s="113">
        <v>41.30475158394206</v>
      </c>
      <c r="L34" s="113">
        <v>41.4285223840706</v>
      </c>
      <c r="M34" s="113">
        <v>41.38429288824457</v>
      </c>
      <c r="N34" s="113">
        <v>41.23236464944307</v>
      </c>
      <c r="O34" s="113">
        <v>41.876414546324945</v>
      </c>
      <c r="P34" s="113">
        <v>42.514556900738455</v>
      </c>
      <c r="Q34" s="113"/>
      <c r="R34" s="114">
        <v>0.5803505754952365</v>
      </c>
      <c r="S34" s="115"/>
    </row>
    <row r="35" spans="2:19" ht="12.75">
      <c r="B35" s="112" t="s">
        <v>59</v>
      </c>
      <c r="C35" s="112" t="s">
        <v>10</v>
      </c>
      <c r="E35" s="113">
        <v>20.023950281735917</v>
      </c>
      <c r="F35" s="113">
        <v>20.597753782021666</v>
      </c>
      <c r="G35" s="113">
        <v>21.456414054079428</v>
      </c>
      <c r="H35" s="113">
        <v>22.048467360753463</v>
      </c>
      <c r="I35" s="113">
        <v>23.020860897655908</v>
      </c>
      <c r="J35" s="113">
        <v>23.980109421904405</v>
      </c>
      <c r="K35" s="113">
        <v>23.917387912781845</v>
      </c>
      <c r="L35" s="113">
        <v>24.383651570265116</v>
      </c>
      <c r="M35" s="113">
        <v>25.42577409418305</v>
      </c>
      <c r="N35" s="113">
        <v>26.175808260300315</v>
      </c>
      <c r="O35" s="113">
        <v>26.80972092327085</v>
      </c>
      <c r="P35" s="113">
        <v>27.442945449257984</v>
      </c>
      <c r="Q35" s="113"/>
      <c r="R35" s="114">
        <v>2.9108312053746532</v>
      </c>
      <c r="S35" s="115"/>
    </row>
    <row r="36" spans="2:19" ht="12.75">
      <c r="B36" s="112" t="s">
        <v>74</v>
      </c>
      <c r="C36" s="112" t="s">
        <v>58</v>
      </c>
      <c r="E36" s="113">
        <v>16.763420620359497</v>
      </c>
      <c r="F36" s="113">
        <v>16.236273740414944</v>
      </c>
      <c r="G36" s="113">
        <v>18.763994626063592</v>
      </c>
      <c r="H36" s="113">
        <v>18.273833948844207</v>
      </c>
      <c r="I36" s="113">
        <v>17.391599683006906</v>
      </c>
      <c r="J36" s="113">
        <v>17.012363570490468</v>
      </c>
      <c r="K36" s="113">
        <v>16.622697345782385</v>
      </c>
      <c r="L36" s="113">
        <v>16.095945914658145</v>
      </c>
      <c r="M36" s="113">
        <v>16.88840437839281</v>
      </c>
      <c r="N36" s="113">
        <v>16.754928574607273</v>
      </c>
      <c r="O36" s="113">
        <v>15.584910914012697</v>
      </c>
      <c r="P36" s="113">
        <v>14.668833661450467</v>
      </c>
      <c r="Q36" s="113"/>
      <c r="R36" s="114">
        <v>-1.0100917080529848</v>
      </c>
      <c r="S36" s="115"/>
    </row>
    <row r="37" spans="2:19" ht="12.75">
      <c r="B37" s="112" t="s">
        <v>59</v>
      </c>
      <c r="C37" s="112" t="s">
        <v>60</v>
      </c>
      <c r="E37" s="113">
        <v>60.59342444853272</v>
      </c>
      <c r="F37" s="113">
        <v>60.76371038148741</v>
      </c>
      <c r="G37" s="113">
        <v>58.34079713390058</v>
      </c>
      <c r="H37" s="113">
        <v>58.22732868280673</v>
      </c>
      <c r="I37" s="113">
        <v>59.386391939318464</v>
      </c>
      <c r="J37" s="113">
        <v>59.56025542321453</v>
      </c>
      <c r="K37" s="113">
        <v>59.39528801816889</v>
      </c>
      <c r="L37" s="113">
        <v>58.97061887893311</v>
      </c>
      <c r="M37" s="113">
        <v>58.552104654267154</v>
      </c>
      <c r="N37" s="113">
        <v>59.298651595389614</v>
      </c>
      <c r="O37" s="113">
        <v>60.11510157561845</v>
      </c>
      <c r="P37" s="113">
        <v>59.931106626469514</v>
      </c>
      <c r="Q37" s="113"/>
      <c r="R37" s="114">
        <v>-0.137875488617889</v>
      </c>
      <c r="S37" s="115"/>
    </row>
    <row r="38" spans="2:19" ht="12.75">
      <c r="B38" s="112" t="s">
        <v>59</v>
      </c>
      <c r="C38" s="112" t="s">
        <v>10</v>
      </c>
      <c r="E38" s="113">
        <v>22.64315493110779</v>
      </c>
      <c r="F38" s="113">
        <v>23.000015878097663</v>
      </c>
      <c r="G38" s="113">
        <v>22.895208240035828</v>
      </c>
      <c r="H38" s="113">
        <v>23.49883736834906</v>
      </c>
      <c r="I38" s="113">
        <v>23.22200837767463</v>
      </c>
      <c r="J38" s="113">
        <v>23.427381006295004</v>
      </c>
      <c r="K38" s="113">
        <v>23.982014636048724</v>
      </c>
      <c r="L38" s="113">
        <v>24.933435206408742</v>
      </c>
      <c r="M38" s="113">
        <v>24.559490967340036</v>
      </c>
      <c r="N38" s="113">
        <v>23.946419830003116</v>
      </c>
      <c r="O38" s="113">
        <v>24.29998751036885</v>
      </c>
      <c r="P38" s="113">
        <v>25.400059712080022</v>
      </c>
      <c r="Q38" s="113"/>
      <c r="R38" s="114">
        <v>0.9975084625233777</v>
      </c>
      <c r="S38" s="115"/>
    </row>
    <row r="39" spans="2:19" ht="12.75">
      <c r="B39" s="112" t="s">
        <v>88</v>
      </c>
      <c r="C39" s="112" t="s">
        <v>58</v>
      </c>
      <c r="E39" s="113">
        <v>55.89553535129542</v>
      </c>
      <c r="F39" s="113">
        <v>53.93388773154521</v>
      </c>
      <c r="G39" s="113">
        <v>52.24407453931056</v>
      </c>
      <c r="H39" s="113">
        <v>50.7123475641791</v>
      </c>
      <c r="I39" s="113">
        <v>49.95428216698648</v>
      </c>
      <c r="J39" s="113">
        <v>48.33464517260311</v>
      </c>
      <c r="K39" s="113">
        <v>46.66150514017721</v>
      </c>
      <c r="L39" s="113">
        <v>43.56630956613395</v>
      </c>
      <c r="M39" s="113">
        <v>42.54308890304327</v>
      </c>
      <c r="N39" s="113">
        <v>41.02770372034468</v>
      </c>
      <c r="O39" s="113">
        <v>40.17298839640706</v>
      </c>
      <c r="P39" s="113">
        <v>38.92908227063522</v>
      </c>
      <c r="Q39" s="113"/>
      <c r="R39" s="114">
        <v>-3.2076032509863683</v>
      </c>
      <c r="S39" s="115"/>
    </row>
    <row r="40" spans="2:19" ht="12.75">
      <c r="B40" s="112" t="s">
        <v>59</v>
      </c>
      <c r="C40" s="112" t="s">
        <v>60</v>
      </c>
      <c r="D40" s="116"/>
      <c r="E40" s="113">
        <v>28.577817200724393</v>
      </c>
      <c r="F40" s="113">
        <v>29.28319960787469</v>
      </c>
      <c r="G40" s="113">
        <v>30.41776719273699</v>
      </c>
      <c r="H40" s="113">
        <v>31.615318673605692</v>
      </c>
      <c r="I40" s="113">
        <v>32.07248136122398</v>
      </c>
      <c r="J40" s="113">
        <v>32.98086762457962</v>
      </c>
      <c r="K40" s="113">
        <v>34.158513826402896</v>
      </c>
      <c r="L40" s="113">
        <v>35.26716235565696</v>
      </c>
      <c r="M40" s="113">
        <v>36.10785151170418</v>
      </c>
      <c r="N40" s="113">
        <v>36.662111451401806</v>
      </c>
      <c r="O40" s="113">
        <v>37.058314705739626</v>
      </c>
      <c r="P40" s="113">
        <v>37.65522508130722</v>
      </c>
      <c r="Q40" s="113"/>
      <c r="R40" s="114">
        <v>2.5464598335521726</v>
      </c>
      <c r="S40" s="115"/>
    </row>
    <row r="41" spans="2:19" ht="12.75">
      <c r="B41" s="112" t="s">
        <v>59</v>
      </c>
      <c r="C41" s="112" t="s">
        <v>10</v>
      </c>
      <c r="D41" s="116"/>
      <c r="E41" s="113">
        <v>15.526647447980192</v>
      </c>
      <c r="F41" s="113">
        <v>16.782912660580106</v>
      </c>
      <c r="G41" s="113">
        <v>17.33815826795247</v>
      </c>
      <c r="H41" s="113">
        <v>17.672333762215214</v>
      </c>
      <c r="I41" s="113">
        <v>17.973236471789548</v>
      </c>
      <c r="J41" s="113">
        <v>18.684487202817255</v>
      </c>
      <c r="K41" s="113">
        <v>19.179981033419892</v>
      </c>
      <c r="L41" s="113">
        <v>21.1665280782091</v>
      </c>
      <c r="M41" s="113">
        <v>21.349059585252526</v>
      </c>
      <c r="N41" s="113">
        <v>22.3101848282535</v>
      </c>
      <c r="O41" s="113">
        <v>22.768696897853314</v>
      </c>
      <c r="P41" s="113">
        <v>23.41569264805755</v>
      </c>
      <c r="Q41" s="113"/>
      <c r="R41" s="114">
        <v>3.386531966785533</v>
      </c>
      <c r="S41" s="115"/>
    </row>
    <row r="42" spans="1:19" ht="12.75">
      <c r="A42" s="117"/>
      <c r="B42" s="112" t="s">
        <v>87</v>
      </c>
      <c r="C42" s="112" t="s">
        <v>58</v>
      </c>
      <c r="D42" s="118"/>
      <c r="E42" s="113">
        <v>36.95620839093552</v>
      </c>
      <c r="F42" s="113">
        <v>36.720408399479105</v>
      </c>
      <c r="G42" s="113">
        <v>32.641664820367296</v>
      </c>
      <c r="H42" s="113">
        <v>30.781889426160127</v>
      </c>
      <c r="I42" s="113">
        <v>29.98584030036663</v>
      </c>
      <c r="J42" s="113">
        <v>28.57742586030966</v>
      </c>
      <c r="K42" s="113">
        <v>25.92779633214014</v>
      </c>
      <c r="L42" s="113">
        <v>24.649897780241808</v>
      </c>
      <c r="M42" s="113">
        <v>23.609814841605388</v>
      </c>
      <c r="N42" s="113">
        <v>21.926353890831475</v>
      </c>
      <c r="O42" s="113">
        <v>20.794170507995346</v>
      </c>
      <c r="P42" s="113">
        <v>20.296638731551255</v>
      </c>
      <c r="Q42" s="113"/>
      <c r="R42" s="114">
        <v>-5.756444580233144</v>
      </c>
      <c r="S42" s="115"/>
    </row>
    <row r="43" spans="2:19" ht="12.75" customHeight="1">
      <c r="B43" s="112" t="s">
        <v>59</v>
      </c>
      <c r="C43" s="112" t="s">
        <v>60</v>
      </c>
      <c r="D43" s="83"/>
      <c r="E43" s="113">
        <v>50.82661915238735</v>
      </c>
      <c r="F43" s="113">
        <v>50.1120585034393</v>
      </c>
      <c r="G43" s="113">
        <v>53.83828017737427</v>
      </c>
      <c r="H43" s="113">
        <v>55.176251719379444</v>
      </c>
      <c r="I43" s="113">
        <v>56.02944216890251</v>
      </c>
      <c r="J43" s="113">
        <v>57.21091163277873</v>
      </c>
      <c r="K43" s="113">
        <v>58.65620194574052</v>
      </c>
      <c r="L43" s="113">
        <v>58.60137766123074</v>
      </c>
      <c r="M43" s="113">
        <v>59.30628105560091</v>
      </c>
      <c r="N43" s="113">
        <v>60.374052301589245</v>
      </c>
      <c r="O43" s="113">
        <v>61.157067801679574</v>
      </c>
      <c r="P43" s="113">
        <v>60.50545503672861</v>
      </c>
      <c r="Q43" s="113"/>
      <c r="R43" s="114">
        <v>1.9025915195271415</v>
      </c>
      <c r="S43" s="115"/>
    </row>
    <row r="44" spans="2:19" ht="12.75" customHeight="1">
      <c r="B44" s="112" t="s">
        <v>59</v>
      </c>
      <c r="C44" s="112" t="s">
        <v>10</v>
      </c>
      <c r="E44" s="113">
        <v>12.21717245667713</v>
      </c>
      <c r="F44" s="113">
        <v>13.167533097081588</v>
      </c>
      <c r="G44" s="113">
        <v>13.520055002258424</v>
      </c>
      <c r="H44" s="113">
        <v>14.041858854460429</v>
      </c>
      <c r="I44" s="113">
        <v>13.984717530730851</v>
      </c>
      <c r="J44" s="113">
        <v>14.21166250691162</v>
      </c>
      <c r="K44" s="113">
        <v>15.416001722119335</v>
      </c>
      <c r="L44" s="113">
        <v>16.74872455852746</v>
      </c>
      <c r="M44" s="113">
        <v>17.083904102793703</v>
      </c>
      <c r="N44" s="113">
        <v>17.69959380757929</v>
      </c>
      <c r="O44" s="113">
        <v>18.04876169032508</v>
      </c>
      <c r="P44" s="113">
        <v>19.197906231720133</v>
      </c>
      <c r="Q44" s="113"/>
      <c r="R44" s="114">
        <v>3.84245446459619</v>
      </c>
      <c r="S44" s="115"/>
    </row>
    <row r="45" spans="2:19" ht="12.75">
      <c r="B45" s="112" t="s">
        <v>100</v>
      </c>
      <c r="C45" s="112" t="s">
        <v>58</v>
      </c>
      <c r="E45" s="113">
        <v>43.867573104861236</v>
      </c>
      <c r="F45" s="113">
        <v>44.604514800554206</v>
      </c>
      <c r="G45" s="113">
        <v>44.02520913831265</v>
      </c>
      <c r="H45" s="113">
        <v>44.66741644063187</v>
      </c>
      <c r="I45" s="113">
        <v>43.18451716915813</v>
      </c>
      <c r="J45" s="113">
        <v>41.34139270990594</v>
      </c>
      <c r="K45" s="113">
        <v>40.34279567706505</v>
      </c>
      <c r="L45" s="113">
        <v>38.968995947930985</v>
      </c>
      <c r="M45" s="113">
        <v>37.13439763756968</v>
      </c>
      <c r="N45" s="113">
        <v>36.741088629298744</v>
      </c>
      <c r="O45" s="113">
        <v>36.09445189857662</v>
      </c>
      <c r="P45" s="113">
        <v>35.868646128778565</v>
      </c>
      <c r="Q45" s="113"/>
      <c r="R45" s="114">
        <v>-2.156131227397984</v>
      </c>
      <c r="S45" s="115"/>
    </row>
    <row r="46" spans="2:19" ht="12.75">
      <c r="B46" s="112" t="s">
        <v>59</v>
      </c>
      <c r="C46" s="112" t="s">
        <v>60</v>
      </c>
      <c r="E46" s="113">
        <v>35.280468119451164</v>
      </c>
      <c r="F46" s="113">
        <v>34.4213354562643</v>
      </c>
      <c r="G46" s="113">
        <v>33.61368496079829</v>
      </c>
      <c r="H46" s="113">
        <v>32.1204636837424</v>
      </c>
      <c r="I46" s="113">
        <v>32.19280126096688</v>
      </c>
      <c r="J46" s="113">
        <v>33.056154390879286</v>
      </c>
      <c r="K46" s="113">
        <v>30.800719636172882</v>
      </c>
      <c r="L46" s="113">
        <v>31.898060518627535</v>
      </c>
      <c r="M46" s="113">
        <v>32.32434537744806</v>
      </c>
      <c r="N46" s="113">
        <v>33.757746026226</v>
      </c>
      <c r="O46" s="113">
        <v>33.546039023291435</v>
      </c>
      <c r="P46" s="113">
        <v>32.8376800580384</v>
      </c>
      <c r="Q46" s="113"/>
      <c r="R46" s="114">
        <v>-0.4698920424692665</v>
      </c>
      <c r="S46" s="115"/>
    </row>
    <row r="47" spans="2:19" ht="12.75">
      <c r="B47" s="112" t="s">
        <v>59</v>
      </c>
      <c r="C47" s="112" t="s">
        <v>10</v>
      </c>
      <c r="E47" s="113">
        <v>20.851958775687596</v>
      </c>
      <c r="F47" s="113">
        <v>20.97414974318149</v>
      </c>
      <c r="G47" s="113">
        <v>22.361105900889072</v>
      </c>
      <c r="H47" s="113">
        <v>23.21211987562573</v>
      </c>
      <c r="I47" s="113">
        <v>24.622681569874985</v>
      </c>
      <c r="J47" s="113">
        <v>25.602452899214757</v>
      </c>
      <c r="K47" s="113">
        <v>28.85648468676208</v>
      </c>
      <c r="L47" s="113">
        <v>29.132943533441473</v>
      </c>
      <c r="M47" s="113">
        <v>30.54125698498225</v>
      </c>
      <c r="N47" s="113">
        <v>29.501165344475258</v>
      </c>
      <c r="O47" s="113">
        <v>30.35950907813194</v>
      </c>
      <c r="P47" s="113">
        <v>31.293673813183034</v>
      </c>
      <c r="Q47" s="113"/>
      <c r="R47" s="114">
        <v>4.0823810186426</v>
      </c>
      <c r="S47" s="115"/>
    </row>
    <row r="48" spans="2:19" ht="12.75" customHeight="1">
      <c r="B48" s="112" t="s">
        <v>96</v>
      </c>
      <c r="C48" s="112" t="s">
        <v>58</v>
      </c>
      <c r="E48" s="113">
        <v>50.3892708984486</v>
      </c>
      <c r="F48" s="113">
        <v>48.688992005367034</v>
      </c>
      <c r="G48" s="113">
        <v>44.89830036221789</v>
      </c>
      <c r="H48" s="113">
        <v>53.970561619595344</v>
      </c>
      <c r="I48" s="113">
        <v>44.735101839796954</v>
      </c>
      <c r="J48" s="113">
        <v>40.00444429412172</v>
      </c>
      <c r="K48" s="113">
        <v>38.298159153847436</v>
      </c>
      <c r="L48" s="113">
        <v>37.160996865197426</v>
      </c>
      <c r="M48" s="113">
        <v>35.4886444749867</v>
      </c>
      <c r="N48" s="113">
        <v>33.84027293486674</v>
      </c>
      <c r="O48" s="113">
        <v>32.439182643107884</v>
      </c>
      <c r="P48" s="113">
        <v>30.54663550766388</v>
      </c>
      <c r="Q48" s="113"/>
      <c r="R48" s="114">
        <v>-4.55498293886667</v>
      </c>
      <c r="S48" s="119"/>
    </row>
    <row r="49" spans="2:18" ht="12.75">
      <c r="B49" s="112" t="s">
        <v>59</v>
      </c>
      <c r="C49" s="112" t="s">
        <v>60</v>
      </c>
      <c r="D49" s="83"/>
      <c r="E49" s="113">
        <v>26.782974370631358</v>
      </c>
      <c r="F49" s="113">
        <v>30.211885727064352</v>
      </c>
      <c r="G49" s="113">
        <v>34.650320423516305</v>
      </c>
      <c r="H49" s="113">
        <v>27.521376777120967</v>
      </c>
      <c r="I49" s="113">
        <v>31.687896549277095</v>
      </c>
      <c r="J49" s="113">
        <v>35.181233571711296</v>
      </c>
      <c r="K49" s="113">
        <v>35.39355212239103</v>
      </c>
      <c r="L49" s="113">
        <v>35.018870552674464</v>
      </c>
      <c r="M49" s="113">
        <v>35.446998232790165</v>
      </c>
      <c r="N49" s="113">
        <v>35.34747721610499</v>
      </c>
      <c r="O49" s="113">
        <v>35.35664134743423</v>
      </c>
      <c r="P49" s="113">
        <v>35.550752050532296</v>
      </c>
      <c r="Q49" s="113"/>
      <c r="R49" s="114">
        <v>1.6405709342026675</v>
      </c>
    </row>
    <row r="50" spans="2:18" ht="12.75">
      <c r="B50" s="112" t="s">
        <v>59</v>
      </c>
      <c r="C50" s="112" t="s">
        <v>10</v>
      </c>
      <c r="E50" s="113">
        <v>22.82775473092004</v>
      </c>
      <c r="F50" s="113">
        <v>21.099122267568628</v>
      </c>
      <c r="G50" s="113">
        <v>20.451379214265813</v>
      </c>
      <c r="H50" s="113">
        <v>18.508061603283682</v>
      </c>
      <c r="I50" s="113">
        <v>23.57700161092595</v>
      </c>
      <c r="J50" s="113">
        <v>24.81432213416698</v>
      </c>
      <c r="K50" s="113">
        <v>26.308288723761535</v>
      </c>
      <c r="L50" s="113">
        <v>27.820132582128107</v>
      </c>
      <c r="M50" s="113">
        <v>29.06435729222313</v>
      </c>
      <c r="N50" s="113">
        <v>30.812249849028255</v>
      </c>
      <c r="O50" s="113">
        <v>32.20417600945789</v>
      </c>
      <c r="P50" s="113">
        <v>33.90261244180381</v>
      </c>
      <c r="Q50" s="113"/>
      <c r="R50" s="114">
        <v>4.856867061858283</v>
      </c>
    </row>
    <row r="51" spans="2:18" ht="12.75">
      <c r="B51" s="112" t="s">
        <v>79</v>
      </c>
      <c r="C51" s="112" t="s">
        <v>58</v>
      </c>
      <c r="E51" s="113" t="s">
        <v>180</v>
      </c>
      <c r="F51" s="113">
        <v>59.28437919340665</v>
      </c>
      <c r="G51" s="113">
        <v>57.75848357154345</v>
      </c>
      <c r="H51" s="113">
        <v>57.88644307607862</v>
      </c>
      <c r="I51" s="113">
        <v>56.725201217769545</v>
      </c>
      <c r="J51" s="113">
        <v>55.637674560971</v>
      </c>
      <c r="K51" s="113">
        <v>51.58643335184749</v>
      </c>
      <c r="L51" s="113">
        <v>51.40060198536346</v>
      </c>
      <c r="M51" s="113">
        <v>49.91386225144651</v>
      </c>
      <c r="N51" s="113">
        <v>48.71089517039806</v>
      </c>
      <c r="O51" s="113">
        <v>47.70029375014287</v>
      </c>
      <c r="P51" s="113">
        <v>46.68776841260165</v>
      </c>
      <c r="Q51" s="113"/>
      <c r="R51" s="114">
        <v>-2.3603342665569516</v>
      </c>
    </row>
    <row r="52" spans="2:18" ht="12.75">
      <c r="B52" s="112" t="s">
        <v>59</v>
      </c>
      <c r="C52" s="112" t="s">
        <v>60</v>
      </c>
      <c r="E52" s="113" t="s">
        <v>180</v>
      </c>
      <c r="F52" s="113">
        <v>32.12244509512193</v>
      </c>
      <c r="G52" s="113">
        <v>32.9686978202628</v>
      </c>
      <c r="H52" s="113">
        <v>32.736513407036526</v>
      </c>
      <c r="I52" s="113">
        <v>33.22588838630726</v>
      </c>
      <c r="J52" s="113">
        <v>33.99433675931927</v>
      </c>
      <c r="K52" s="113">
        <v>37.953459191103065</v>
      </c>
      <c r="L52" s="113">
        <v>37.00623806937735</v>
      </c>
      <c r="M52" s="113">
        <v>37.861623593387904</v>
      </c>
      <c r="N52" s="113">
        <v>38.41665731476026</v>
      </c>
      <c r="O52" s="113">
        <v>38.721586805246496</v>
      </c>
      <c r="P52" s="113">
        <v>38.95522046390782</v>
      </c>
      <c r="Q52" s="113"/>
      <c r="R52" s="114">
        <v>1.9472950266530287</v>
      </c>
    </row>
    <row r="53" spans="2:18" ht="12.75">
      <c r="B53" s="112" t="s">
        <v>59</v>
      </c>
      <c r="C53" s="112" t="s">
        <v>10</v>
      </c>
      <c r="E53" s="113" t="s">
        <v>180</v>
      </c>
      <c r="F53" s="113">
        <v>8.593175711471416</v>
      </c>
      <c r="G53" s="113">
        <v>9.272818608193752</v>
      </c>
      <c r="H53" s="113">
        <v>9.377043516884845</v>
      </c>
      <c r="I53" s="113">
        <v>10.048910395923196</v>
      </c>
      <c r="J53" s="113">
        <v>10.367988679709732</v>
      </c>
      <c r="K53" s="113">
        <v>10.460107457049451</v>
      </c>
      <c r="L53" s="113">
        <v>11.593159945259181</v>
      </c>
      <c r="M53" s="113">
        <v>12.224514155165576</v>
      </c>
      <c r="N53" s="113">
        <v>12.872447514841683</v>
      </c>
      <c r="O53" s="113">
        <v>13.578119444610623</v>
      </c>
      <c r="P53" s="113">
        <v>14.357011123490544</v>
      </c>
      <c r="Q53" s="113"/>
      <c r="R53" s="114">
        <v>5.266706298918167</v>
      </c>
    </row>
    <row r="54" spans="2:18" ht="12.75">
      <c r="B54" s="112" t="s">
        <v>72</v>
      </c>
      <c r="C54" s="112" t="s">
        <v>58</v>
      </c>
      <c r="E54" s="113">
        <v>20.329830706363104</v>
      </c>
      <c r="F54" s="113">
        <v>20.002898970865342</v>
      </c>
      <c r="G54" s="113">
        <v>19.004329004329005</v>
      </c>
      <c r="H54" s="113">
        <v>17.14490674318508</v>
      </c>
      <c r="I54" s="113">
        <v>16.817333907303773</v>
      </c>
      <c r="J54" s="113" t="s">
        <v>180</v>
      </c>
      <c r="K54" s="113" t="s">
        <v>180</v>
      </c>
      <c r="L54" s="113" t="s">
        <v>180</v>
      </c>
      <c r="M54" s="113" t="s">
        <v>180</v>
      </c>
      <c r="N54" s="113" t="s">
        <v>180</v>
      </c>
      <c r="O54" s="113" t="s">
        <v>180</v>
      </c>
      <c r="P54" s="113" t="s">
        <v>180</v>
      </c>
      <c r="Q54" s="113"/>
      <c r="R54" s="114"/>
    </row>
    <row r="55" spans="2:18" ht="12.75">
      <c r="B55" s="112" t="s">
        <v>59</v>
      </c>
      <c r="C55" s="112" t="s">
        <v>60</v>
      </c>
      <c r="E55" s="113">
        <v>49.1389375364857</v>
      </c>
      <c r="F55" s="113">
        <v>49.36947383678794</v>
      </c>
      <c r="G55" s="113">
        <v>49.14862914862915</v>
      </c>
      <c r="H55" s="113">
        <v>49.23959827833573</v>
      </c>
      <c r="I55" s="113">
        <v>49.04577414263166</v>
      </c>
      <c r="J55" s="113">
        <v>63.42451874366768</v>
      </c>
      <c r="K55" s="113">
        <v>62.57793243439176</v>
      </c>
      <c r="L55" s="113">
        <v>61.30660513412172</v>
      </c>
      <c r="M55" s="113">
        <v>60.0609756097561</v>
      </c>
      <c r="N55" s="113">
        <v>59.53570379077285</v>
      </c>
      <c r="O55" s="113">
        <v>58.975118483412324</v>
      </c>
      <c r="P55" s="113">
        <v>57.157738095238095</v>
      </c>
      <c r="Q55" s="113"/>
      <c r="R55" s="114">
        <v>1.475605998164875</v>
      </c>
    </row>
    <row r="56" spans="2:18" ht="12.75">
      <c r="B56" s="112" t="s">
        <v>59</v>
      </c>
      <c r="C56" s="112" t="s">
        <v>10</v>
      </c>
      <c r="E56" s="113">
        <v>30.531231757151197</v>
      </c>
      <c r="F56" s="113">
        <v>30.62762719234672</v>
      </c>
      <c r="G56" s="113">
        <v>31.847041847041847</v>
      </c>
      <c r="H56" s="113">
        <v>33.6154949784792</v>
      </c>
      <c r="I56" s="113">
        <v>34.13689195006457</v>
      </c>
      <c r="J56" s="113">
        <v>36.57548125633232</v>
      </c>
      <c r="K56" s="113">
        <v>37.42206756560824</v>
      </c>
      <c r="L56" s="113">
        <v>38.69339486587828</v>
      </c>
      <c r="M56" s="113">
        <v>39.9390243902439</v>
      </c>
      <c r="N56" s="113">
        <v>40.46429620922715</v>
      </c>
      <c r="O56" s="113">
        <v>41.024881516587676</v>
      </c>
      <c r="P56" s="113">
        <v>42.842261904761905</v>
      </c>
      <c r="Q56" s="113"/>
      <c r="R56" s="114">
        <v>3.413182594483155</v>
      </c>
    </row>
    <row r="57" spans="2:18" ht="12.75">
      <c r="B57" s="112" t="s">
        <v>73</v>
      </c>
      <c r="C57" s="112" t="s">
        <v>58</v>
      </c>
      <c r="E57" s="113">
        <v>37.93183998189844</v>
      </c>
      <c r="F57" s="113">
        <v>33.60008570614226</v>
      </c>
      <c r="G57" s="113">
        <v>32.577734469621895</v>
      </c>
      <c r="H57" s="113">
        <v>31.690405305479306</v>
      </c>
      <c r="I57" s="113">
        <v>30.354988469937847</v>
      </c>
      <c r="J57" s="113">
        <v>29.187297540887783</v>
      </c>
      <c r="K57" s="113">
        <v>26.810965090413184</v>
      </c>
      <c r="L57" s="113">
        <v>25.555858130138144</v>
      </c>
      <c r="M57" s="113">
        <v>24.467546555776533</v>
      </c>
      <c r="N57" s="113">
        <v>23.338376817158593</v>
      </c>
      <c r="O57" s="113">
        <v>22.128118697375292</v>
      </c>
      <c r="P57" s="113">
        <v>20.856736076713528</v>
      </c>
      <c r="Q57" s="113"/>
      <c r="R57" s="114">
        <v>-4.656608565630416</v>
      </c>
    </row>
    <row r="58" spans="2:18" ht="12.75">
      <c r="B58" s="112" t="s">
        <v>59</v>
      </c>
      <c r="C58" s="112" t="s">
        <v>60</v>
      </c>
      <c r="E58" s="113">
        <v>42.316096021279094</v>
      </c>
      <c r="F58" s="113">
        <v>43.925117456190534</v>
      </c>
      <c r="G58" s="113">
        <v>44.28973313577264</v>
      </c>
      <c r="H58" s="113">
        <v>44.38886716557168</v>
      </c>
      <c r="I58" s="113">
        <v>44.66830072845558</v>
      </c>
      <c r="J58" s="113">
        <v>44.78367279213507</v>
      </c>
      <c r="K58" s="113">
        <v>43.733675138516794</v>
      </c>
      <c r="L58" s="113">
        <v>43.968543692178606</v>
      </c>
      <c r="M58" s="113">
        <v>43.92695715060568</v>
      </c>
      <c r="N58" s="113">
        <v>43.73137837201778</v>
      </c>
      <c r="O58" s="113">
        <v>43.260158244362025</v>
      </c>
      <c r="P58" s="113">
        <v>42.58723844832513</v>
      </c>
      <c r="Q58" s="113"/>
      <c r="R58" s="114">
        <v>-0.3088387751688515</v>
      </c>
    </row>
    <row r="59" spans="2:18" ht="12.75">
      <c r="B59" s="112" t="s">
        <v>59</v>
      </c>
      <c r="C59" s="112" t="s">
        <v>10</v>
      </c>
      <c r="E59" s="113">
        <v>19.75206399682246</v>
      </c>
      <c r="F59" s="113">
        <v>22.47479683766721</v>
      </c>
      <c r="G59" s="113">
        <v>23.132532394605462</v>
      </c>
      <c r="H59" s="113">
        <v>23.92072752894901</v>
      </c>
      <c r="I59" s="113">
        <v>24.976710801606572</v>
      </c>
      <c r="J59" s="113">
        <v>26.029029666977152</v>
      </c>
      <c r="K59" s="113">
        <v>29.455359771070015</v>
      </c>
      <c r="L59" s="113">
        <v>30.475598177683242</v>
      </c>
      <c r="M59" s="113">
        <v>31.60549629361779</v>
      </c>
      <c r="N59" s="113">
        <v>32.93024481082362</v>
      </c>
      <c r="O59" s="113">
        <v>34.61172305826269</v>
      </c>
      <c r="P59" s="113">
        <v>36.55602547496133</v>
      </c>
      <c r="Q59" s="113"/>
      <c r="R59" s="114">
        <v>4.984774484415322</v>
      </c>
    </row>
    <row r="60" spans="2:18" ht="12.75">
      <c r="B60" s="112" t="s">
        <v>99</v>
      </c>
      <c r="C60" s="112" t="s">
        <v>58</v>
      </c>
      <c r="E60" s="113" t="s">
        <v>180</v>
      </c>
      <c r="F60" s="113" t="s">
        <v>180</v>
      </c>
      <c r="G60" s="113">
        <v>44.12636477726229</v>
      </c>
      <c r="H60" s="113">
        <v>43.88409549916166</v>
      </c>
      <c r="I60" s="113">
        <v>47.3258831458543</v>
      </c>
      <c r="J60" s="113">
        <v>38.38797330013128</v>
      </c>
      <c r="K60" s="113">
        <v>40.85877908646029</v>
      </c>
      <c r="L60" s="113">
        <v>36.77242915355261</v>
      </c>
      <c r="M60" s="113">
        <v>34.146366081065544</v>
      </c>
      <c r="N60" s="113">
        <v>34.47906411255382</v>
      </c>
      <c r="O60" s="113">
        <v>34.264404024295594</v>
      </c>
      <c r="P60" s="113">
        <v>32.05829688769333</v>
      </c>
      <c r="Q60" s="113"/>
      <c r="R60" s="226">
        <f>((POWER((P60/G60),(1/(P$8-G$8))))-1)*100</f>
        <v>-3.4877418201012533</v>
      </c>
    </row>
    <row r="61" spans="2:18" ht="12.75">
      <c r="B61" s="112" t="s">
        <v>59</v>
      </c>
      <c r="C61" s="112" t="s">
        <v>60</v>
      </c>
      <c r="E61" s="113" t="s">
        <v>180</v>
      </c>
      <c r="F61" s="113" t="s">
        <v>180</v>
      </c>
      <c r="G61" s="113">
        <v>37.53395755321939</v>
      </c>
      <c r="H61" s="113">
        <v>37.83175244926144</v>
      </c>
      <c r="I61" s="113">
        <v>34.5670629840588</v>
      </c>
      <c r="J61" s="113">
        <v>42.96981503761304</v>
      </c>
      <c r="K61" s="113">
        <v>44.81386355753156</v>
      </c>
      <c r="L61" s="113">
        <v>39.553935298874315</v>
      </c>
      <c r="M61" s="113">
        <v>39.304268413978164</v>
      </c>
      <c r="N61" s="113">
        <v>41.5277280098743</v>
      </c>
      <c r="O61" s="113">
        <v>39.222909390993884</v>
      </c>
      <c r="P61" s="113">
        <v>40.28777636691235</v>
      </c>
      <c r="Q61" s="113"/>
      <c r="R61" s="226">
        <f>((POWER((P61/G61),(1/(P$8-G$8))))-1)*100</f>
        <v>0.7897919651488339</v>
      </c>
    </row>
    <row r="62" spans="2:18" ht="12.75">
      <c r="B62" s="112" t="s">
        <v>59</v>
      </c>
      <c r="C62" s="112" t="s">
        <v>10</v>
      </c>
      <c r="E62" s="113" t="s">
        <v>180</v>
      </c>
      <c r="F62" s="113" t="s">
        <v>180</v>
      </c>
      <c r="G62" s="113">
        <v>18.339677669518327</v>
      </c>
      <c r="H62" s="113">
        <v>18.2841520515769</v>
      </c>
      <c r="I62" s="113">
        <v>18.107053870086897</v>
      </c>
      <c r="J62" s="113">
        <v>18.642211662255676</v>
      </c>
      <c r="K62" s="113">
        <v>14.327357356008152</v>
      </c>
      <c r="L62" s="113">
        <v>23.673635547573074</v>
      </c>
      <c r="M62" s="113">
        <v>26.549365504956295</v>
      </c>
      <c r="N62" s="113">
        <v>23.993207877571876</v>
      </c>
      <c r="O62" s="113">
        <v>26.512686584710508</v>
      </c>
      <c r="P62" s="113">
        <v>27.653926745394333</v>
      </c>
      <c r="Q62" s="113"/>
      <c r="R62" s="226">
        <f>((POWER((P62/G62),(1/(P$8-G$8))))-1)*100</f>
        <v>4.669065204344713</v>
      </c>
    </row>
    <row r="63" spans="2:18" ht="12.75">
      <c r="B63" s="112" t="s">
        <v>75</v>
      </c>
      <c r="C63" s="112" t="s">
        <v>58</v>
      </c>
      <c r="E63" s="113">
        <v>72.20796374600933</v>
      </c>
      <c r="F63" s="113">
        <v>72.00255978046071</v>
      </c>
      <c r="G63" s="113">
        <v>72.84521262317382</v>
      </c>
      <c r="H63" s="113">
        <v>70.91008176048904</v>
      </c>
      <c r="I63" s="113">
        <v>70.33753302502112</v>
      </c>
      <c r="J63" s="113">
        <v>70.01633186418834</v>
      </c>
      <c r="K63" s="113">
        <v>70.12463237469233</v>
      </c>
      <c r="L63" s="113">
        <v>68.56647269414316</v>
      </c>
      <c r="M63" s="113">
        <v>66.42500399996582</v>
      </c>
      <c r="N63" s="113">
        <v>65.44152182862871</v>
      </c>
      <c r="O63" s="113">
        <v>66.72032127865158</v>
      </c>
      <c r="P63" s="113">
        <v>66.44998499162806</v>
      </c>
      <c r="Q63" s="113"/>
      <c r="R63" s="114">
        <v>-0.7993095122097671</v>
      </c>
    </row>
    <row r="64" spans="2:18" ht="12.75">
      <c r="B64" s="112" t="s">
        <v>59</v>
      </c>
      <c r="C64" s="112" t="s">
        <v>60</v>
      </c>
      <c r="E64" s="113">
        <v>14.547899883544416</v>
      </c>
      <c r="F64" s="113">
        <v>14.537898174640912</v>
      </c>
      <c r="G64" s="113">
        <v>13.99030227069949</v>
      </c>
      <c r="H64" s="113">
        <v>14.45487137391228</v>
      </c>
      <c r="I64" s="113">
        <v>14.553352504128267</v>
      </c>
      <c r="J64" s="113">
        <v>14.618934076567498</v>
      </c>
      <c r="K64" s="113">
        <v>14.32106701775443</v>
      </c>
      <c r="L64" s="113">
        <v>14.865236773949453</v>
      </c>
      <c r="M64" s="113">
        <v>20.482605365988434</v>
      </c>
      <c r="N64" s="113">
        <v>20.986031557090946</v>
      </c>
      <c r="O64" s="113">
        <v>17.330688150768438</v>
      </c>
      <c r="P64" s="113">
        <v>17.539592794396153</v>
      </c>
      <c r="Q64" s="113"/>
      <c r="R64" s="114">
        <v>1.894745371437434</v>
      </c>
    </row>
    <row r="65" spans="2:18" ht="12.75">
      <c r="B65" s="112" t="s">
        <v>59</v>
      </c>
      <c r="C65" s="112" t="s">
        <v>10</v>
      </c>
      <c r="E65" s="113">
        <v>13.244136370446258</v>
      </c>
      <c r="F65" s="113">
        <v>13.45954204489837</v>
      </c>
      <c r="G65" s="113">
        <v>13.164485106126701</v>
      </c>
      <c r="H65" s="113">
        <v>14.635046865598692</v>
      </c>
      <c r="I65" s="113">
        <v>15.109114470850615</v>
      </c>
      <c r="J65" s="113">
        <v>15.364734059244164</v>
      </c>
      <c r="K65" s="113">
        <v>15.554300607553238</v>
      </c>
      <c r="L65" s="113">
        <v>16.568290531907376</v>
      </c>
      <c r="M65" s="113">
        <v>13.092390634045737</v>
      </c>
      <c r="N65" s="113">
        <v>13.572446614280343</v>
      </c>
      <c r="O65" s="113">
        <v>15.94899057057997</v>
      </c>
      <c r="P65" s="113">
        <v>16.010422213975787</v>
      </c>
      <c r="Q65" s="113"/>
      <c r="R65" s="114">
        <v>1.7506635645675894</v>
      </c>
    </row>
    <row r="66" spans="2:18" ht="12.75">
      <c r="B66" s="112" t="s">
        <v>84</v>
      </c>
      <c r="C66" s="112" t="s">
        <v>58</v>
      </c>
      <c r="E66" s="113" t="s">
        <v>180</v>
      </c>
      <c r="F66" s="113">
        <v>35.686409550045916</v>
      </c>
      <c r="G66" s="113">
        <v>45.25213681174996</v>
      </c>
      <c r="H66" s="113">
        <v>35.14362733174913</v>
      </c>
      <c r="I66" s="113">
        <v>34.892328398384926</v>
      </c>
      <c r="J66" s="113">
        <v>32.166975172739335</v>
      </c>
      <c r="K66" s="113">
        <v>30.7770766084723</v>
      </c>
      <c r="L66" s="113">
        <v>29.095011733305707</v>
      </c>
      <c r="M66" s="113">
        <v>28.18105569909369</v>
      </c>
      <c r="N66" s="113">
        <v>27.63451907258765</v>
      </c>
      <c r="O66" s="113">
        <v>26.816864066324005</v>
      </c>
      <c r="P66" s="113">
        <v>26.708050790043544</v>
      </c>
      <c r="Q66" s="113"/>
      <c r="R66" s="114">
        <v>-2.8564581435798098</v>
      </c>
    </row>
    <row r="67" spans="2:18" ht="12.75">
      <c r="B67" s="112" t="s">
        <v>59</v>
      </c>
      <c r="C67" s="112" t="s">
        <v>60</v>
      </c>
      <c r="E67" s="113" t="s">
        <v>180</v>
      </c>
      <c r="F67" s="113">
        <v>40.0941230486685</v>
      </c>
      <c r="G67" s="113">
        <v>32.13992431979006</v>
      </c>
      <c r="H67" s="113">
        <v>41.481255688342664</v>
      </c>
      <c r="I67" s="113">
        <v>41.90219829519964</v>
      </c>
      <c r="J67" s="113">
        <v>42.81103199525774</v>
      </c>
      <c r="K67" s="113">
        <v>41.676948333332355</v>
      </c>
      <c r="L67" s="113">
        <v>41.36616331245313</v>
      </c>
      <c r="M67" s="113">
        <v>41.7035030923922</v>
      </c>
      <c r="N67" s="113">
        <v>42.175610858933666</v>
      </c>
      <c r="O67" s="113">
        <v>42.37916974353192</v>
      </c>
      <c r="P67" s="113">
        <v>41.12458721215</v>
      </c>
      <c r="Q67" s="113"/>
      <c r="R67" s="114">
        <v>0.2540863080922495</v>
      </c>
    </row>
    <row r="68" spans="2:18" ht="12.75">
      <c r="B68" s="112" t="s">
        <v>59</v>
      </c>
      <c r="C68" s="112" t="s">
        <v>10</v>
      </c>
      <c r="E68" s="113" t="s">
        <v>180</v>
      </c>
      <c r="F68" s="113">
        <v>24.219467401285584</v>
      </c>
      <c r="G68" s="113">
        <v>22.607938868459968</v>
      </c>
      <c r="H68" s="113">
        <v>23.375116979908196</v>
      </c>
      <c r="I68" s="113">
        <v>23.20547330641543</v>
      </c>
      <c r="J68" s="113">
        <v>25.021992832002923</v>
      </c>
      <c r="K68" s="113">
        <v>27.54597505819534</v>
      </c>
      <c r="L68" s="113">
        <v>29.538824954241147</v>
      </c>
      <c r="M68" s="113">
        <v>30.11544120851411</v>
      </c>
      <c r="N68" s="113">
        <v>30.189870068478687</v>
      </c>
      <c r="O68" s="113">
        <v>30.80396619014409</v>
      </c>
      <c r="P68" s="113">
        <v>32.16736199780645</v>
      </c>
      <c r="Q68" s="113"/>
      <c r="R68" s="114">
        <v>2.8786095151861257</v>
      </c>
    </row>
    <row r="69" spans="2:18" ht="12.75">
      <c r="B69" s="112" t="s">
        <v>95</v>
      </c>
      <c r="C69" s="112" t="s">
        <v>58</v>
      </c>
      <c r="E69" s="113">
        <v>39.565285059274615</v>
      </c>
      <c r="F69" s="113">
        <v>38.63156391045116</v>
      </c>
      <c r="G69" s="113">
        <v>38.04082524717537</v>
      </c>
      <c r="H69" s="113">
        <v>36.8010120579995</v>
      </c>
      <c r="I69" s="113">
        <v>35.52575434639439</v>
      </c>
      <c r="J69" s="113">
        <v>34.41309145787926</v>
      </c>
      <c r="K69" s="113">
        <v>33.12971595774592</v>
      </c>
      <c r="L69" s="113">
        <v>32.91092082320258</v>
      </c>
      <c r="M69" s="113">
        <v>31.61252726581928</v>
      </c>
      <c r="N69" s="113">
        <v>31.057850207762293</v>
      </c>
      <c r="O69" s="113">
        <v>28.92231840813806</v>
      </c>
      <c r="P69" s="113">
        <v>27.945801280657783</v>
      </c>
      <c r="Q69" s="113"/>
      <c r="R69" s="114">
        <v>-3.1861641360792836</v>
      </c>
    </row>
    <row r="70" spans="2:18" ht="12.75">
      <c r="B70" s="112" t="s">
        <v>59</v>
      </c>
      <c r="C70" s="112" t="s">
        <v>60</v>
      </c>
      <c r="E70" s="113">
        <v>33.38043077667447</v>
      </c>
      <c r="F70" s="113">
        <v>33.74261238068537</v>
      </c>
      <c r="G70" s="113">
        <v>33.4865527140816</v>
      </c>
      <c r="H70" s="113">
        <v>34.470229569581626</v>
      </c>
      <c r="I70" s="113">
        <v>35.59411024674106</v>
      </c>
      <c r="J70" s="113">
        <v>35.17292694909661</v>
      </c>
      <c r="K70" s="113">
        <v>34.96687419309792</v>
      </c>
      <c r="L70" s="113">
        <v>31.88604613735619</v>
      </c>
      <c r="M70" s="113">
        <v>29.489923417896627</v>
      </c>
      <c r="N70" s="113">
        <v>31.16857216353155</v>
      </c>
      <c r="O70" s="113">
        <v>30.48787135362215</v>
      </c>
      <c r="P70" s="113">
        <v>32.024561048314325</v>
      </c>
      <c r="Q70" s="113"/>
      <c r="R70" s="114">
        <v>-0.5212205051536412</v>
      </c>
    </row>
    <row r="71" spans="2:18" ht="12.75">
      <c r="B71" s="112" t="s">
        <v>59</v>
      </c>
      <c r="C71" s="112" t="s">
        <v>10</v>
      </c>
      <c r="E71" s="113">
        <v>27.054284164050905</v>
      </c>
      <c r="F71" s="113">
        <v>27.625823708863468</v>
      </c>
      <c r="G71" s="113">
        <v>28.47262203874303</v>
      </c>
      <c r="H71" s="113">
        <v>28.728758372418884</v>
      </c>
      <c r="I71" s="113">
        <v>28.880135406864543</v>
      </c>
      <c r="J71" s="113">
        <v>30.413981593024126</v>
      </c>
      <c r="K71" s="113">
        <v>31.903409849156155</v>
      </c>
      <c r="L71" s="113">
        <v>35.20303303944122</v>
      </c>
      <c r="M71" s="113">
        <v>38.8975493162841</v>
      </c>
      <c r="N71" s="113">
        <v>37.77357762870615</v>
      </c>
      <c r="O71" s="113">
        <v>40.58981023823981</v>
      </c>
      <c r="P71" s="113">
        <v>40.02963767102788</v>
      </c>
      <c r="Q71" s="113"/>
      <c r="R71" s="114">
        <v>3.7783215288223593</v>
      </c>
    </row>
    <row r="72" spans="2:18" ht="12.75">
      <c r="B72" s="112" t="s">
        <v>101</v>
      </c>
      <c r="C72" s="112" t="s">
        <v>58</v>
      </c>
      <c r="E72" s="113">
        <v>16.96637275997941</v>
      </c>
      <c r="F72" s="113">
        <v>15.399496924572203</v>
      </c>
      <c r="G72" s="113">
        <v>15.097376193125882</v>
      </c>
      <c r="H72" s="113">
        <v>14.776678936744077</v>
      </c>
      <c r="I72" s="113">
        <v>14.377158258232965</v>
      </c>
      <c r="J72" s="113">
        <v>13.726148039421261</v>
      </c>
      <c r="K72" s="113">
        <v>12.613740712914266</v>
      </c>
      <c r="L72" s="113">
        <v>11.710887465690762</v>
      </c>
      <c r="M72" s="113">
        <v>22.769409038238706</v>
      </c>
      <c r="N72" s="113">
        <v>21.105610561056107</v>
      </c>
      <c r="O72" s="113">
        <v>21.082739180898688</v>
      </c>
      <c r="P72" s="113">
        <v>19.300789431287257</v>
      </c>
      <c r="Q72" s="113"/>
      <c r="R72" s="226"/>
    </row>
    <row r="73" spans="2:18" ht="12.75">
      <c r="B73" s="112" t="s">
        <v>59</v>
      </c>
      <c r="C73" s="112" t="s">
        <v>60</v>
      </c>
      <c r="E73" s="113">
        <v>57.2243621930409</v>
      </c>
      <c r="F73" s="113">
        <v>57.210453808609074</v>
      </c>
      <c r="G73" s="113">
        <v>57.3569319008689</v>
      </c>
      <c r="H73" s="113">
        <v>56.8149819341487</v>
      </c>
      <c r="I73" s="113">
        <v>55.428282658131884</v>
      </c>
      <c r="J73" s="113">
        <v>55.298804780876495</v>
      </c>
      <c r="K73" s="113">
        <v>56.37365389431505</v>
      </c>
      <c r="L73" s="113">
        <v>56.458454628628466</v>
      </c>
      <c r="M73" s="113">
        <v>44.52905148154279</v>
      </c>
      <c r="N73" s="113">
        <v>45.96534653465346</v>
      </c>
      <c r="O73" s="113">
        <v>44.694080583651136</v>
      </c>
      <c r="P73" s="113">
        <v>44.70758820686322</v>
      </c>
      <c r="Q73" s="113"/>
      <c r="R73" s="226"/>
    </row>
    <row r="74" spans="2:18" ht="12.75">
      <c r="B74" s="112" t="s">
        <v>59</v>
      </c>
      <c r="C74" s="112" t="s">
        <v>10</v>
      </c>
      <c r="E74" s="113">
        <v>25.809265046979696</v>
      </c>
      <c r="F74" s="113">
        <v>27.390049266818725</v>
      </c>
      <c r="G74" s="113">
        <v>27.545691906005217</v>
      </c>
      <c r="H74" s="113">
        <v>28.408339129107226</v>
      </c>
      <c r="I74" s="113">
        <v>30.194559083635134</v>
      </c>
      <c r="J74" s="113">
        <v>30.975047179702244</v>
      </c>
      <c r="K74" s="113">
        <v>31.012605392770684</v>
      </c>
      <c r="L74" s="113">
        <v>31.83065790568078</v>
      </c>
      <c r="M74" s="113">
        <v>32.70153948021851</v>
      </c>
      <c r="N74" s="113">
        <v>32.92904290429043</v>
      </c>
      <c r="O74" s="113">
        <v>34.22318023545017</v>
      </c>
      <c r="P74" s="113">
        <v>35.99162236184952</v>
      </c>
      <c r="Q74" s="113"/>
      <c r="R74" s="226">
        <f>((POWER((P74/F74),(1/(P$8-F$8))))-1)*100</f>
        <v>2.768699564106547</v>
      </c>
    </row>
    <row r="75" spans="2:18" ht="12.75">
      <c r="B75" s="112" t="s">
        <v>81</v>
      </c>
      <c r="C75" s="112" t="s">
        <v>58</v>
      </c>
      <c r="E75" s="113">
        <v>22.959183673469386</v>
      </c>
      <c r="F75" s="113">
        <v>21.70820333063698</v>
      </c>
      <c r="G75" s="113">
        <v>21.506462035541194</v>
      </c>
      <c r="H75" s="113">
        <v>20.119441935160093</v>
      </c>
      <c r="I75" s="113">
        <v>19.421960714036818</v>
      </c>
      <c r="J75" s="113">
        <v>18.766406789697026</v>
      </c>
      <c r="K75" s="113">
        <v>17.37978151586422</v>
      </c>
      <c r="L75" s="113">
        <v>16.073046767266856</v>
      </c>
      <c r="M75" s="113">
        <v>14.888789123878865</v>
      </c>
      <c r="N75" s="113">
        <v>14.187551511072748</v>
      </c>
      <c r="O75" s="113">
        <v>13.69836500263709</v>
      </c>
      <c r="P75" s="113">
        <v>12.851041801475347</v>
      </c>
      <c r="Q75" s="113"/>
      <c r="R75" s="114">
        <f>((POWER((P75/F75),(1/(P$8-F$8))))-1)*100</f>
        <v>-5.107596791650071</v>
      </c>
    </row>
    <row r="76" spans="2:18" ht="12.75">
      <c r="B76" s="112" t="s">
        <v>59</v>
      </c>
      <c r="C76" s="112" t="s">
        <v>60</v>
      </c>
      <c r="E76" s="113">
        <v>66.81083600953072</v>
      </c>
      <c r="F76" s="113">
        <v>67.4383369926685</v>
      </c>
      <c r="G76" s="113">
        <v>67.23041195476576</v>
      </c>
      <c r="H76" s="113">
        <v>68.51851851851852</v>
      </c>
      <c r="I76" s="113">
        <v>68.69219358242984</v>
      </c>
      <c r="J76" s="113">
        <v>68.64847527879206</v>
      </c>
      <c r="K76" s="113">
        <v>68.44957809788527</v>
      </c>
      <c r="L76" s="113">
        <v>68.21736732201254</v>
      </c>
      <c r="M76" s="113">
        <v>68.18461298224726</v>
      </c>
      <c r="N76" s="113">
        <v>67.92048884922436</v>
      </c>
      <c r="O76" s="113">
        <v>67.6131167530375</v>
      </c>
      <c r="P76" s="113">
        <v>67.58312602754172</v>
      </c>
      <c r="Q76" s="113"/>
      <c r="R76" s="114">
        <v>0.021449125875938613</v>
      </c>
    </row>
    <row r="77" spans="2:18" ht="12.75">
      <c r="B77" s="112" t="s">
        <v>59</v>
      </c>
      <c r="C77" s="112" t="s">
        <v>10</v>
      </c>
      <c r="E77" s="113">
        <v>10.229980316999896</v>
      </c>
      <c r="F77" s="113">
        <v>10.853459676694529</v>
      </c>
      <c r="G77" s="113">
        <v>11.263126009693053</v>
      </c>
      <c r="H77" s="113">
        <v>11.36203954632139</v>
      </c>
      <c r="I77" s="113">
        <v>11.885845703533347</v>
      </c>
      <c r="J77" s="113">
        <v>12.585117931510903</v>
      </c>
      <c r="K77" s="113">
        <v>14.170640386250517</v>
      </c>
      <c r="L77" s="113">
        <v>15.709585910720616</v>
      </c>
      <c r="M77" s="113">
        <v>16.926597893873886</v>
      </c>
      <c r="N77" s="113">
        <v>17.891959639702907</v>
      </c>
      <c r="O77" s="113">
        <v>18.68851824432541</v>
      </c>
      <c r="P77" s="113">
        <v>19.565832170982944</v>
      </c>
      <c r="Q77" s="113"/>
      <c r="R77" s="114">
        <v>6.0701084009392</v>
      </c>
    </row>
    <row r="78" spans="2:18" ht="12.75">
      <c r="B78" s="112" t="s">
        <v>92</v>
      </c>
      <c r="C78" s="112" t="s">
        <v>58</v>
      </c>
      <c r="E78" s="113" t="s">
        <v>180</v>
      </c>
      <c r="F78" s="113">
        <v>82.14854986978081</v>
      </c>
      <c r="G78" s="113">
        <v>81.15899454232705</v>
      </c>
      <c r="H78" s="113">
        <v>80.62575199521888</v>
      </c>
      <c r="I78" s="113">
        <v>79.76184840978063</v>
      </c>
      <c r="J78" s="113">
        <v>79.3077428554825</v>
      </c>
      <c r="K78" s="113">
        <v>77.17867639363936</v>
      </c>
      <c r="L78" s="113">
        <v>74.84344031433636</v>
      </c>
      <c r="M78" s="113">
        <v>73.54949423148454</v>
      </c>
      <c r="N78" s="113">
        <v>72.39038822499012</v>
      </c>
      <c r="O78" s="113">
        <v>72.54441642657406</v>
      </c>
      <c r="P78" s="113">
        <v>71.75205696362795</v>
      </c>
      <c r="Q78" s="113"/>
      <c r="R78" s="114">
        <v>-1.344013087194318</v>
      </c>
    </row>
    <row r="79" spans="2:18" ht="12.75">
      <c r="B79" s="112" t="s">
        <v>59</v>
      </c>
      <c r="C79" s="112" t="s">
        <v>60</v>
      </c>
      <c r="E79" s="113" t="s">
        <v>180</v>
      </c>
      <c r="F79" s="113">
        <v>9.546476417907302</v>
      </c>
      <c r="G79" s="113">
        <v>10.15863352894124</v>
      </c>
      <c r="H79" s="113">
        <v>10.531308477659085</v>
      </c>
      <c r="I79" s="113">
        <v>11.002051398681743</v>
      </c>
      <c r="J79" s="113">
        <v>11.27432354505751</v>
      </c>
      <c r="K79" s="113">
        <v>11.86234130215478</v>
      </c>
      <c r="L79" s="113">
        <v>12.639625856253693</v>
      </c>
      <c r="M79" s="113">
        <v>13.606074531005405</v>
      </c>
      <c r="N79" s="113">
        <v>14.129419514857428</v>
      </c>
      <c r="O79" s="113">
        <v>13.763487721785374</v>
      </c>
      <c r="P79" s="113">
        <v>13.947563886572429</v>
      </c>
      <c r="Q79" s="113"/>
      <c r="R79" s="114">
        <v>3.864115139518942</v>
      </c>
    </row>
    <row r="80" spans="2:18" ht="12.75">
      <c r="B80" s="112" t="s">
        <v>59</v>
      </c>
      <c r="C80" s="112" t="s">
        <v>10</v>
      </c>
      <c r="E80" s="113" t="s">
        <v>180</v>
      </c>
      <c r="F80" s="113">
        <v>8.304973712311897</v>
      </c>
      <c r="G80" s="113">
        <v>8.682371928731712</v>
      </c>
      <c r="H80" s="113">
        <v>8.842939527122045</v>
      </c>
      <c r="I80" s="113">
        <v>9.23610019153763</v>
      </c>
      <c r="J80" s="113">
        <v>9.41793359946</v>
      </c>
      <c r="K80" s="113">
        <v>10.958982304205858</v>
      </c>
      <c r="L80" s="113">
        <v>12.516933829409924</v>
      </c>
      <c r="M80" s="113">
        <v>12.844431237510054</v>
      </c>
      <c r="N80" s="113">
        <v>13.480192260152446</v>
      </c>
      <c r="O80" s="113">
        <v>13.692095851640572</v>
      </c>
      <c r="P80" s="113">
        <v>14.300379149799623</v>
      </c>
      <c r="Q80" s="113"/>
      <c r="R80" s="114">
        <v>5.584685100698694</v>
      </c>
    </row>
    <row r="81" spans="2:18" ht="12.75">
      <c r="B81" s="112" t="s">
        <v>98</v>
      </c>
      <c r="C81" s="112" t="s">
        <v>58</v>
      </c>
      <c r="E81" s="113">
        <v>21.415857005117555</v>
      </c>
      <c r="F81" s="113">
        <v>19.799397457564847</v>
      </c>
      <c r="G81" s="113">
        <v>17.56315331010453</v>
      </c>
      <c r="H81" s="113">
        <v>16.19357840856212</v>
      </c>
      <c r="I81" s="113">
        <v>14.879943502824858</v>
      </c>
      <c r="J81" s="113">
        <v>14.090523937296991</v>
      </c>
      <c r="K81" s="113">
        <v>13.300556157604346</v>
      </c>
      <c r="L81" s="113">
        <v>13.002023008823691</v>
      </c>
      <c r="M81" s="113">
        <v>12.130613193811424</v>
      </c>
      <c r="N81" s="113">
        <v>11.190295735280483</v>
      </c>
      <c r="O81" s="113">
        <v>10.840644583336264</v>
      </c>
      <c r="P81" s="113">
        <v>10.06607772987593</v>
      </c>
      <c r="Q81" s="113"/>
      <c r="R81" s="114">
        <v>-6.5410643939590285</v>
      </c>
    </row>
    <row r="82" spans="2:18" ht="12.75">
      <c r="B82" s="112" t="s">
        <v>59</v>
      </c>
      <c r="C82" s="112" t="s">
        <v>60</v>
      </c>
      <c r="E82" s="113">
        <v>68.08573759549061</v>
      </c>
      <c r="F82" s="113">
        <v>69.90961863472702</v>
      </c>
      <c r="G82" s="113">
        <v>72.37224157955865</v>
      </c>
      <c r="H82" s="113">
        <v>73.43308157640405</v>
      </c>
      <c r="I82" s="113">
        <v>74.17725988700563</v>
      </c>
      <c r="J82" s="113">
        <v>74.95057195311396</v>
      </c>
      <c r="K82" s="113">
        <v>74.91468112055</v>
      </c>
      <c r="L82" s="113">
        <v>74.2211244077347</v>
      </c>
      <c r="M82" s="113">
        <v>73.86528800836874</v>
      </c>
      <c r="N82" s="113">
        <v>74.24239791160578</v>
      </c>
      <c r="O82" s="113">
        <v>74.72094333624501</v>
      </c>
      <c r="P82" s="113">
        <v>75.17039938824762</v>
      </c>
      <c r="Q82" s="113"/>
      <c r="R82" s="114">
        <v>0.7281812680127064</v>
      </c>
    </row>
    <row r="83" spans="2:18" ht="12.75">
      <c r="B83" s="112" t="s">
        <v>59</v>
      </c>
      <c r="C83" s="112" t="s">
        <v>10</v>
      </c>
      <c r="E83" s="113">
        <v>10.498405399391826</v>
      </c>
      <c r="F83" s="113">
        <v>10.290983907708132</v>
      </c>
      <c r="G83" s="113">
        <v>10.064605110336819</v>
      </c>
      <c r="H83" s="113">
        <v>10.373340015033826</v>
      </c>
      <c r="I83" s="113">
        <v>10.942796610169495</v>
      </c>
      <c r="J83" s="113">
        <v>10.958904109589042</v>
      </c>
      <c r="K83" s="113">
        <v>11.784762721845652</v>
      </c>
      <c r="L83" s="113">
        <v>12.77685258344159</v>
      </c>
      <c r="M83" s="113">
        <v>14.00409879781984</v>
      </c>
      <c r="N83" s="113">
        <v>14.567306353113736</v>
      </c>
      <c r="O83" s="113">
        <v>14.438412080418722</v>
      </c>
      <c r="P83" s="113">
        <v>14.76352288187646</v>
      </c>
      <c r="Q83" s="113"/>
      <c r="R83" s="114">
        <v>3.6748248283360763</v>
      </c>
    </row>
    <row r="84" spans="2:18" ht="12.75">
      <c r="B84" s="112" t="s">
        <v>78</v>
      </c>
      <c r="C84" s="112" t="s">
        <v>58</v>
      </c>
      <c r="E84" s="113">
        <v>68.76548886713306</v>
      </c>
      <c r="F84" s="113">
        <v>67.10224088865739</v>
      </c>
      <c r="G84" s="113">
        <v>64.87250970480405</v>
      </c>
      <c r="H84" s="113">
        <v>61.69005638000087</v>
      </c>
      <c r="I84" s="113">
        <v>60.043037161476164</v>
      </c>
      <c r="J84" s="113">
        <v>58.67009784519533</v>
      </c>
      <c r="K84" s="113">
        <v>57.21827631104833</v>
      </c>
      <c r="L84" s="113">
        <v>54.989471534645176</v>
      </c>
      <c r="M84" s="113">
        <v>51.22601031519746</v>
      </c>
      <c r="N84" s="113">
        <v>50.21988390703007</v>
      </c>
      <c r="O84" s="113">
        <v>49.293485382677424</v>
      </c>
      <c r="P84" s="113">
        <v>48.77274906042296</v>
      </c>
      <c r="Q84" s="113"/>
      <c r="R84" s="114">
        <v>-3.1400989284238956</v>
      </c>
    </row>
    <row r="85" spans="2:18" ht="12.75">
      <c r="B85" s="112" t="s">
        <v>59</v>
      </c>
      <c r="C85" s="112" t="s">
        <v>60</v>
      </c>
      <c r="E85" s="113">
        <v>12.601636650671775</v>
      </c>
      <c r="F85" s="113">
        <v>13.208241335545447</v>
      </c>
      <c r="G85" s="113">
        <v>14.123626260332703</v>
      </c>
      <c r="H85" s="113">
        <v>15.691021903938289</v>
      </c>
      <c r="I85" s="113">
        <v>16.332525901684697</v>
      </c>
      <c r="J85" s="113">
        <v>16.95167222780557</v>
      </c>
      <c r="K85" s="113">
        <v>17.591910992623244</v>
      </c>
      <c r="L85" s="113">
        <v>18.635090755706123</v>
      </c>
      <c r="M85" s="113">
        <v>20.55204004071273</v>
      </c>
      <c r="N85" s="113">
        <v>21.298600992125106</v>
      </c>
      <c r="O85" s="113">
        <v>21.744606407645655</v>
      </c>
      <c r="P85" s="113">
        <v>21.98346924507161</v>
      </c>
      <c r="Q85" s="113"/>
      <c r="R85" s="114">
        <v>5.226499550144581</v>
      </c>
    </row>
    <row r="86" spans="2:18" ht="12.75">
      <c r="B86" s="112" t="s">
        <v>59</v>
      </c>
      <c r="C86" s="112" t="s">
        <v>10</v>
      </c>
      <c r="E86" s="113">
        <v>18.632874482195163</v>
      </c>
      <c r="F86" s="113">
        <v>19.689517775797164</v>
      </c>
      <c r="G86" s="113">
        <v>21.003864034863266</v>
      </c>
      <c r="H86" s="113">
        <v>22.618921716060857</v>
      </c>
      <c r="I86" s="113">
        <v>23.62443693683914</v>
      </c>
      <c r="J86" s="113">
        <v>24.378229926999104</v>
      </c>
      <c r="K86" s="113">
        <v>25.18981269632842</v>
      </c>
      <c r="L86" s="113">
        <v>26.37543770964869</v>
      </c>
      <c r="M86" s="113">
        <v>28.2219496440898</v>
      </c>
      <c r="N86" s="113">
        <v>28.481515100844817</v>
      </c>
      <c r="O86" s="113">
        <v>28.961908209676917</v>
      </c>
      <c r="P86" s="113">
        <v>29.243781694505422</v>
      </c>
      <c r="Q86" s="113"/>
      <c r="R86" s="114">
        <v>4.035089552517301</v>
      </c>
    </row>
    <row r="87" spans="2:18" ht="12.75">
      <c r="B87" s="112" t="s">
        <v>86</v>
      </c>
      <c r="C87" s="112" t="s">
        <v>58</v>
      </c>
      <c r="E87" s="113">
        <v>24.68306180709796</v>
      </c>
      <c r="F87" s="113">
        <v>23.85967368132547</v>
      </c>
      <c r="G87" s="113">
        <v>23.393442434718228</v>
      </c>
      <c r="H87" s="113">
        <v>22.44818783600125</v>
      </c>
      <c r="I87" s="113">
        <v>19.359905678286367</v>
      </c>
      <c r="J87" s="113">
        <v>18.42394340631367</v>
      </c>
      <c r="K87" s="113">
        <v>17.800028067439648</v>
      </c>
      <c r="L87" s="113">
        <v>17.057031314332043</v>
      </c>
      <c r="M87" s="113">
        <v>16.40815063925321</v>
      </c>
      <c r="N87" s="113">
        <v>15.902465045392754</v>
      </c>
      <c r="O87" s="113">
        <v>15.393530525445984</v>
      </c>
      <c r="P87" s="113">
        <v>14.95982126338984</v>
      </c>
      <c r="Q87" s="113"/>
      <c r="R87" s="114">
        <v>-4.560931808248303</v>
      </c>
    </row>
    <row r="88" spans="2:18" ht="12.75">
      <c r="B88" s="112" t="s">
        <v>59</v>
      </c>
      <c r="C88" s="112" t="s">
        <v>60</v>
      </c>
      <c r="E88" s="113">
        <v>47.78006385929407</v>
      </c>
      <c r="F88" s="113">
        <v>48.14858665668902</v>
      </c>
      <c r="G88" s="113">
        <v>47.85777733349956</v>
      </c>
      <c r="H88" s="113">
        <v>47.42885910201465</v>
      </c>
      <c r="I88" s="113">
        <v>49.037353023444915</v>
      </c>
      <c r="J88" s="113">
        <v>49.010966366595795</v>
      </c>
      <c r="K88" s="113">
        <v>48.78023182850451</v>
      </c>
      <c r="L88" s="113">
        <v>48.41359157293762</v>
      </c>
      <c r="M88" s="113">
        <v>53.94640695474942</v>
      </c>
      <c r="N88" s="113">
        <v>53.57200019922463</v>
      </c>
      <c r="O88" s="113">
        <v>53.280989621180176</v>
      </c>
      <c r="P88" s="113">
        <v>53.0335107369166</v>
      </c>
      <c r="Q88" s="113"/>
      <c r="R88" s="114">
        <v>0.9710060360984318</v>
      </c>
    </row>
    <row r="89" spans="2:18" ht="12.75">
      <c r="B89" s="112" t="s">
        <v>59</v>
      </c>
      <c r="C89" s="112" t="s">
        <v>10</v>
      </c>
      <c r="E89" s="113">
        <v>27.536874333607972</v>
      </c>
      <c r="F89" s="113">
        <v>27.991739661985505</v>
      </c>
      <c r="G89" s="113">
        <v>28.748780231782224</v>
      </c>
      <c r="H89" s="113">
        <v>30.122953061984106</v>
      </c>
      <c r="I89" s="113">
        <v>31.602741298268718</v>
      </c>
      <c r="J89" s="113">
        <v>32.565090227090536</v>
      </c>
      <c r="K89" s="113">
        <v>33.41974010405583</v>
      </c>
      <c r="L89" s="113">
        <v>34.52937711273033</v>
      </c>
      <c r="M89" s="113">
        <v>29.64544240599737</v>
      </c>
      <c r="N89" s="113">
        <v>30.525534755382605</v>
      </c>
      <c r="O89" s="113">
        <v>31.325479853373853</v>
      </c>
      <c r="P89" s="113">
        <v>32.006667999693555</v>
      </c>
      <c r="Q89" s="113"/>
      <c r="R89" s="114">
        <v>1.3493709468797466</v>
      </c>
    </row>
    <row r="90" spans="2:18" ht="12.75">
      <c r="B90" s="112" t="s">
        <v>89</v>
      </c>
      <c r="C90" s="112" t="s">
        <v>58</v>
      </c>
      <c r="E90" s="113">
        <v>16.4442865693133</v>
      </c>
      <c r="F90" s="113">
        <v>16.277398234869224</v>
      </c>
      <c r="G90" s="113">
        <v>16.122023788599478</v>
      </c>
      <c r="H90" s="113">
        <v>16.1203586710191</v>
      </c>
      <c r="I90" s="113">
        <v>15.138645953730032</v>
      </c>
      <c r="J90" s="113">
        <v>15.060053412793307</v>
      </c>
      <c r="K90" s="113">
        <v>15.40109195222536</v>
      </c>
      <c r="L90" s="113">
        <v>14.979351535980506</v>
      </c>
      <c r="M90" s="113">
        <v>14.753094311853998</v>
      </c>
      <c r="N90" s="113">
        <v>14.600199553080056</v>
      </c>
      <c r="O90" s="113">
        <v>14.042428880427302</v>
      </c>
      <c r="P90" s="113">
        <v>13.192060222438439</v>
      </c>
      <c r="Q90" s="113"/>
      <c r="R90" s="114">
        <v>-2.079693624091372</v>
      </c>
    </row>
    <row r="91" spans="2:18" ht="12.75">
      <c r="B91" s="112" t="s">
        <v>59</v>
      </c>
      <c r="C91" s="112" t="s">
        <v>60</v>
      </c>
      <c r="E91" s="113">
        <v>61.36281505661831</v>
      </c>
      <c r="F91" s="113">
        <v>60.794240903534984</v>
      </c>
      <c r="G91" s="113">
        <v>60.27068430369667</v>
      </c>
      <c r="H91" s="113">
        <v>59.70235870955081</v>
      </c>
      <c r="I91" s="113">
        <v>59.4593705944389</v>
      </c>
      <c r="J91" s="113">
        <v>59.554180002979976</v>
      </c>
      <c r="K91" s="113">
        <v>57.72305105977831</v>
      </c>
      <c r="L91" s="113">
        <v>56.9318690375759</v>
      </c>
      <c r="M91" s="113">
        <v>56.48296224949594</v>
      </c>
      <c r="N91" s="113">
        <v>55.54845082631016</v>
      </c>
      <c r="O91" s="113">
        <v>54.62966617429165</v>
      </c>
      <c r="P91" s="113">
        <v>53.15565425103655</v>
      </c>
      <c r="Q91" s="113"/>
      <c r="R91" s="114">
        <v>-1.33373172045963</v>
      </c>
    </row>
    <row r="92" spans="2:18" ht="12.75">
      <c r="B92" s="112" t="s">
        <v>59</v>
      </c>
      <c r="C92" s="112" t="s">
        <v>10</v>
      </c>
      <c r="E92" s="113">
        <v>22.19289837406839</v>
      </c>
      <c r="F92" s="113">
        <v>22.92836086159579</v>
      </c>
      <c r="G92" s="113">
        <v>23.607291907703857</v>
      </c>
      <c r="H92" s="113">
        <v>24.177282619430095</v>
      </c>
      <c r="I92" s="113">
        <v>25.401983451831054</v>
      </c>
      <c r="J92" s="113">
        <v>25.38576658422672</v>
      </c>
      <c r="K92" s="113">
        <v>26.87585698799633</v>
      </c>
      <c r="L92" s="113">
        <v>28.088779426443597</v>
      </c>
      <c r="M92" s="113">
        <v>28.76394343865006</v>
      </c>
      <c r="N92" s="113">
        <v>29.851349620609792</v>
      </c>
      <c r="O92" s="113">
        <v>31.327904945281052</v>
      </c>
      <c r="P92" s="113">
        <v>33.65228552652501</v>
      </c>
      <c r="Q92" s="113"/>
      <c r="R92" s="114">
        <v>3.9116295886677532</v>
      </c>
    </row>
    <row r="93" spans="2:18" ht="12.75">
      <c r="B93" s="112" t="s">
        <v>82</v>
      </c>
      <c r="C93" s="112" t="s">
        <v>58</v>
      </c>
      <c r="E93" s="113">
        <v>78.99594582937979</v>
      </c>
      <c r="F93" s="113">
        <v>78.17130541106252</v>
      </c>
      <c r="G93" s="113">
        <v>77.5308296524294</v>
      </c>
      <c r="H93" s="113">
        <v>76.70393215111797</v>
      </c>
      <c r="I93" s="113">
        <v>76.44861209698509</v>
      </c>
      <c r="J93" s="113">
        <v>74.9946440048561</v>
      </c>
      <c r="K93" s="113">
        <v>73.5360824742268</v>
      </c>
      <c r="L93" s="113">
        <v>73.94288020991019</v>
      </c>
      <c r="M93" s="113">
        <v>72.7742732652663</v>
      </c>
      <c r="N93" s="113">
        <v>71.67041815933804</v>
      </c>
      <c r="O93" s="113">
        <v>70.40833141086907</v>
      </c>
      <c r="P93" s="113">
        <v>69.69279117496151</v>
      </c>
      <c r="Q93" s="113"/>
      <c r="R93" s="114">
        <v>-1.1414925245796792</v>
      </c>
    </row>
    <row r="94" spans="2:18" ht="12.75">
      <c r="B94" s="112" t="s">
        <v>59</v>
      </c>
      <c r="C94" s="112" t="s">
        <v>60</v>
      </c>
      <c r="E94" s="113">
        <v>13.42404899508324</v>
      </c>
      <c r="F94" s="113">
        <v>14.374235798810437</v>
      </c>
      <c r="G94" s="113">
        <v>14.390502268502788</v>
      </c>
      <c r="H94" s="113">
        <v>14.94988434849653</v>
      </c>
      <c r="I94" s="113">
        <v>15.108155564687863</v>
      </c>
      <c r="J94" s="113">
        <v>15.864457616225094</v>
      </c>
      <c r="K94" s="113">
        <v>16.759450171821307</v>
      </c>
      <c r="L94" s="113">
        <v>16.991287381841424</v>
      </c>
      <c r="M94" s="113">
        <v>17.52942706639787</v>
      </c>
      <c r="N94" s="113">
        <v>17.93107821069651</v>
      </c>
      <c r="O94" s="113">
        <v>18.300761295850773</v>
      </c>
      <c r="P94" s="113">
        <v>18.26898409440739</v>
      </c>
      <c r="Q94" s="113"/>
      <c r="R94" s="114">
        <v>2.426648705724821</v>
      </c>
    </row>
    <row r="95" spans="2:18" ht="12.75">
      <c r="B95" s="112" t="s">
        <v>59</v>
      </c>
      <c r="C95" s="112" t="s">
        <v>10</v>
      </c>
      <c r="E95" s="113">
        <v>7.580005175536962</v>
      </c>
      <c r="F95" s="113">
        <v>7.454458790127039</v>
      </c>
      <c r="G95" s="113">
        <v>8.078668079067816</v>
      </c>
      <c r="H95" s="113">
        <v>8.346183500385505</v>
      </c>
      <c r="I95" s="113">
        <v>8.443232338327045</v>
      </c>
      <c r="J95" s="113">
        <v>9.140898378918804</v>
      </c>
      <c r="K95" s="113">
        <v>9.70446735395189</v>
      </c>
      <c r="L95" s="113">
        <v>9.065832408248394</v>
      </c>
      <c r="M95" s="113">
        <v>9.696299668335826</v>
      </c>
      <c r="N95" s="113">
        <v>10.398503629965443</v>
      </c>
      <c r="O95" s="113">
        <v>11.290907293280164</v>
      </c>
      <c r="P95" s="113">
        <v>12.038224730631093</v>
      </c>
      <c r="Q95" s="113"/>
      <c r="R95" s="114">
        <v>4.90945546763748</v>
      </c>
    </row>
    <row r="96" spans="2:18" ht="12.75">
      <c r="B96" s="112" t="s">
        <v>76</v>
      </c>
      <c r="C96" s="112" t="s">
        <v>58</v>
      </c>
      <c r="E96" s="113">
        <v>40.921366119497605</v>
      </c>
      <c r="F96" s="113">
        <v>39.88800940167986</v>
      </c>
      <c r="G96" s="113">
        <v>38.40276951252149</v>
      </c>
      <c r="H96" s="113">
        <v>37.39097350894699</v>
      </c>
      <c r="I96" s="113">
        <v>37.15033707015694</v>
      </c>
      <c r="J96" s="113">
        <v>35.74905354245538</v>
      </c>
      <c r="K96" s="113">
        <v>34.92459768563813</v>
      </c>
      <c r="L96" s="113">
        <v>33.83302657496206</v>
      </c>
      <c r="M96" s="113">
        <v>33.16771354031291</v>
      </c>
      <c r="N96" s="113">
        <v>31.76509732157711</v>
      </c>
      <c r="O96" s="113">
        <v>31.723385347412158</v>
      </c>
      <c r="P96" s="113">
        <v>30.372194835954307</v>
      </c>
      <c r="Q96" s="113"/>
      <c r="R96" s="114">
        <v>-2.6886760361373607</v>
      </c>
    </row>
    <row r="97" spans="2:18" ht="12.75">
      <c r="B97" s="112" t="s">
        <v>59</v>
      </c>
      <c r="C97" s="112" t="s">
        <v>60</v>
      </c>
      <c r="E97" s="113">
        <v>36.5223019014929</v>
      </c>
      <c r="F97" s="113">
        <v>36.33472745497909</v>
      </c>
      <c r="G97" s="113">
        <v>36.73442991976147</v>
      </c>
      <c r="H97" s="113">
        <v>36.92765850144462</v>
      </c>
      <c r="I97" s="113">
        <v>36.72351771430005</v>
      </c>
      <c r="J97" s="113">
        <v>37.41211465657112</v>
      </c>
      <c r="K97" s="113">
        <v>37.080395398265914</v>
      </c>
      <c r="L97" s="113">
        <v>36.836567750546244</v>
      </c>
      <c r="M97" s="113">
        <v>37.11810186537194</v>
      </c>
      <c r="N97" s="113">
        <v>37.51788387955415</v>
      </c>
      <c r="O97" s="113">
        <v>36.5132457236829</v>
      </c>
      <c r="P97" s="113">
        <v>37.08533193032775</v>
      </c>
      <c r="Q97" s="113"/>
      <c r="R97" s="114">
        <v>0.2046848192754247</v>
      </c>
    </row>
    <row r="98" spans="2:18" ht="12.75">
      <c r="B98" s="112" t="s">
        <v>59</v>
      </c>
      <c r="C98" s="112" t="s">
        <v>10</v>
      </c>
      <c r="E98" s="113">
        <v>22.556331979009485</v>
      </c>
      <c r="F98" s="113">
        <v>23.777263143341052</v>
      </c>
      <c r="G98" s="113">
        <v>24.862800567717045</v>
      </c>
      <c r="H98" s="113">
        <v>25.681367989608386</v>
      </c>
      <c r="I98" s="113">
        <v>26.126145215543012</v>
      </c>
      <c r="J98" s="113">
        <v>26.838831800973498</v>
      </c>
      <c r="K98" s="113">
        <v>27.99500691609595</v>
      </c>
      <c r="L98" s="113">
        <v>29.330405674491697</v>
      </c>
      <c r="M98" s="113">
        <v>29.71418459431513</v>
      </c>
      <c r="N98" s="113">
        <v>30.71701879886874</v>
      </c>
      <c r="O98" s="113">
        <v>31.763368928904946</v>
      </c>
      <c r="P98" s="113">
        <v>32.54247323371795</v>
      </c>
      <c r="Q98" s="113"/>
      <c r="R98" s="114">
        <v>3.1879225948104217</v>
      </c>
    </row>
    <row r="99" spans="2:18" ht="12.75">
      <c r="B99" s="112" t="s">
        <v>71</v>
      </c>
      <c r="C99" s="112" t="s">
        <v>58</v>
      </c>
      <c r="E99" s="113">
        <v>14.087601220649063</v>
      </c>
      <c r="F99" s="113">
        <v>13.544775387665945</v>
      </c>
      <c r="G99" s="113">
        <v>13.080088151626141</v>
      </c>
      <c r="H99" s="113">
        <v>12.557264527663405</v>
      </c>
      <c r="I99" s="113">
        <v>12.338730217689076</v>
      </c>
      <c r="J99" s="113">
        <v>12.656257091550966</v>
      </c>
      <c r="K99" s="113">
        <v>12.469722934313186</v>
      </c>
      <c r="L99" s="113">
        <v>12.092218764883198</v>
      </c>
      <c r="M99" s="113">
        <v>12.233601218693003</v>
      </c>
      <c r="N99" s="113">
        <v>12.20351631727392</v>
      </c>
      <c r="O99" s="113">
        <v>12.088685132781352</v>
      </c>
      <c r="P99" s="113">
        <v>11.304346089410897</v>
      </c>
      <c r="Q99" s="113"/>
      <c r="R99" s="114">
        <v>-1.7918876083384938</v>
      </c>
    </row>
    <row r="100" spans="2:18" ht="12.75">
      <c r="B100" s="112" t="s">
        <v>59</v>
      </c>
      <c r="C100" s="112" t="s">
        <v>60</v>
      </c>
      <c r="E100" s="113">
        <v>51.84910934595702</v>
      </c>
      <c r="F100" s="113">
        <v>51.58360137038656</v>
      </c>
      <c r="G100" s="113">
        <v>51.15840811223825</v>
      </c>
      <c r="H100" s="113">
        <v>50.94796120211104</v>
      </c>
      <c r="I100" s="113">
        <v>50.348314960565205</v>
      </c>
      <c r="J100" s="113">
        <v>49.21073443068963</v>
      </c>
      <c r="K100" s="113">
        <v>49.10830545292996</v>
      </c>
      <c r="L100" s="113">
        <v>48.854782655272295</v>
      </c>
      <c r="M100" s="113">
        <v>48.728175086297796</v>
      </c>
      <c r="N100" s="113">
        <v>48.31020043610459</v>
      </c>
      <c r="O100" s="113">
        <v>47.640447324152106</v>
      </c>
      <c r="P100" s="113">
        <v>47.59049369532421</v>
      </c>
      <c r="Q100" s="113"/>
      <c r="R100" s="114">
        <v>-0.8024707743442994</v>
      </c>
    </row>
    <row r="101" spans="2:18" ht="12.75">
      <c r="B101" s="112" t="s">
        <v>59</v>
      </c>
      <c r="C101" s="112" t="s">
        <v>10</v>
      </c>
      <c r="E101" s="113">
        <v>34.063289433393926</v>
      </c>
      <c r="F101" s="113">
        <v>34.87162324194749</v>
      </c>
      <c r="G101" s="113">
        <v>35.761503736135616</v>
      </c>
      <c r="H101" s="113">
        <v>36.49477427022556</v>
      </c>
      <c r="I101" s="113">
        <v>37.31295482174573</v>
      </c>
      <c r="J101" s="113">
        <v>38.13300847775941</v>
      </c>
      <c r="K101" s="113">
        <v>38.421971612756856</v>
      </c>
      <c r="L101" s="113">
        <v>39.05299857984451</v>
      </c>
      <c r="M101" s="113">
        <v>39.038223695009194</v>
      </c>
      <c r="N101" s="113">
        <v>39.486283246621504</v>
      </c>
      <c r="O101" s="113">
        <v>40.270867543066544</v>
      </c>
      <c r="P101" s="113">
        <v>41.105160215264895</v>
      </c>
      <c r="Q101" s="113"/>
      <c r="R101" s="114">
        <v>1.6582005845920955</v>
      </c>
    </row>
    <row r="102" spans="2:18" ht="12.75">
      <c r="B102" s="112"/>
      <c r="C102" s="112"/>
      <c r="E102" s="113"/>
      <c r="F102" s="113"/>
      <c r="G102" s="113"/>
      <c r="H102" s="113"/>
      <c r="I102" s="113"/>
      <c r="J102" s="113"/>
      <c r="K102" s="113"/>
      <c r="L102" s="113"/>
      <c r="M102" s="113"/>
      <c r="N102" s="113"/>
      <c r="O102" s="113"/>
      <c r="P102" s="113"/>
      <c r="Q102" s="113"/>
      <c r="R102" s="114"/>
    </row>
    <row r="103" spans="2:19" s="117" customFormat="1" ht="12.75">
      <c r="B103" s="120" t="s">
        <v>32</v>
      </c>
      <c r="C103" s="120" t="s">
        <v>58</v>
      </c>
      <c r="D103" s="118"/>
      <c r="E103" s="121">
        <v>36.2715642419476</v>
      </c>
      <c r="F103" s="121">
        <v>37.175467372541455</v>
      </c>
      <c r="G103" s="121">
        <v>36.747054418564474</v>
      </c>
      <c r="H103" s="121">
        <v>35.882441581342476</v>
      </c>
      <c r="I103" s="121">
        <v>34.792924097304414</v>
      </c>
      <c r="J103" s="121">
        <v>33.97387612111047</v>
      </c>
      <c r="K103" s="121">
        <v>33.01658068470679</v>
      </c>
      <c r="L103" s="121">
        <v>31.744687408302553</v>
      </c>
      <c r="M103" s="121">
        <v>31.06197522301185</v>
      </c>
      <c r="N103" s="121">
        <v>30.262466548861518</v>
      </c>
      <c r="O103" s="121">
        <f>_xlfn.AVERAGEIF($C9:O101,"below upper secondary",O9:O101)</f>
        <v>29.902316903529147</v>
      </c>
      <c r="P103" s="121">
        <f>_xlfn.AVERAGEIF($C9:P101,"below upper secondary",P9:P101)</f>
        <v>29.0468974204068</v>
      </c>
      <c r="Q103" s="121"/>
      <c r="R103" s="227">
        <f>_xlfn.AVERAGEIF($C9:R101,"below upper secondary",R9:R101)</f>
        <v>-3.138735660279575</v>
      </c>
      <c r="S103" s="123"/>
    </row>
    <row r="104" spans="2:19" s="117" customFormat="1" ht="12.75">
      <c r="B104" s="120" t="s">
        <v>59</v>
      </c>
      <c r="C104" s="120" t="s">
        <v>60</v>
      </c>
      <c r="D104" s="118"/>
      <c r="E104" s="121">
        <v>42.88194326953274</v>
      </c>
      <c r="F104" s="121">
        <v>41.97145976172354</v>
      </c>
      <c r="G104" s="121">
        <v>41.936971879997074</v>
      </c>
      <c r="H104" s="121">
        <v>42.28344687365182</v>
      </c>
      <c r="I104" s="121">
        <v>42.539095714674396</v>
      </c>
      <c r="J104" s="121">
        <v>43.69271492042455</v>
      </c>
      <c r="K104" s="121">
        <v>43.74503665149159</v>
      </c>
      <c r="L104" s="121">
        <v>43.5544760824122</v>
      </c>
      <c r="M104" s="121">
        <v>43.647825228288376</v>
      </c>
      <c r="N104" s="121">
        <v>43.9698040579631</v>
      </c>
      <c r="O104" s="121">
        <f>_xlfn.AVERAGEIF($C9:O101,"Upper secondary and post-secondary non-tertiary",O9:O101)</f>
        <v>43.68999926485922</v>
      </c>
      <c r="P104" s="121">
        <f>_xlfn.AVERAGEIF($C9:P101,"Upper secondary and post-secondary non-tertiary",P9:P101)</f>
        <v>43.64786106187543</v>
      </c>
      <c r="Q104" s="121"/>
      <c r="R104" s="227">
        <f>_xlfn.AVERAGEIF($C9:R101,"Upper secondary and post-secondary non-tertiary",R9:R101)</f>
        <v>0.8575788389012738</v>
      </c>
      <c r="S104" s="123"/>
    </row>
    <row r="105" spans="2:19" s="117" customFormat="1" ht="12.75">
      <c r="B105" s="120" t="s">
        <v>59</v>
      </c>
      <c r="C105" s="120" t="s">
        <v>10</v>
      </c>
      <c r="D105" s="118"/>
      <c r="E105" s="121">
        <v>20.84649248851966</v>
      </c>
      <c r="F105" s="121">
        <v>20.853072865735022</v>
      </c>
      <c r="G105" s="121">
        <v>21.31597370143846</v>
      </c>
      <c r="H105" s="121">
        <v>21.834111545005683</v>
      </c>
      <c r="I105" s="121">
        <v>22.6679801880212</v>
      </c>
      <c r="J105" s="121">
        <v>23.465871495835326</v>
      </c>
      <c r="K105" s="121">
        <v>24.338935353291838</v>
      </c>
      <c r="L105" s="121">
        <v>25.758992756228675</v>
      </c>
      <c r="M105" s="121">
        <v>26.325598722800173</v>
      </c>
      <c r="N105" s="121">
        <v>26.776478278137443</v>
      </c>
      <c r="O105" s="121">
        <f>_xlfn.AVERAGEIF($C9:O101,"Tertiary education",O9:O101)</f>
        <v>27.37227469946742</v>
      </c>
      <c r="P105" s="121">
        <f>_xlfn.AVERAGEIF($C9:P101,"Tertiary education",P9:P101)</f>
        <v>28.242238208698634</v>
      </c>
      <c r="Q105" s="121"/>
      <c r="R105" s="227">
        <f>_xlfn.AVERAGEIF($C9:R101,"Tertiary education",R9:R101)</f>
        <v>3.4299206953513535</v>
      </c>
      <c r="S105" s="123"/>
    </row>
    <row r="106" spans="2:18" s="117" customFormat="1" ht="12.75">
      <c r="B106" s="120" t="s">
        <v>33</v>
      </c>
      <c r="C106" s="120" t="s">
        <v>58</v>
      </c>
      <c r="D106" s="118"/>
      <c r="E106" s="124">
        <v>35.53004787785106</v>
      </c>
      <c r="F106" s="124">
        <v>37.80822106575477</v>
      </c>
      <c r="G106" s="124">
        <v>37.42233682818689</v>
      </c>
      <c r="H106" s="124">
        <v>36.55346162477408</v>
      </c>
      <c r="I106" s="124">
        <v>35.27265083095133</v>
      </c>
      <c r="J106" s="124">
        <v>33.55100810585185</v>
      </c>
      <c r="K106" s="124">
        <v>32.59431581623654</v>
      </c>
      <c r="L106" s="124">
        <v>31.069984252777477</v>
      </c>
      <c r="M106" s="124">
        <v>29.94279827097092</v>
      </c>
      <c r="N106" s="124">
        <v>29.14643816362763</v>
      </c>
      <c r="O106" s="124">
        <f aca="true" t="shared" si="0" ref="O106:P108">AVERAGE(O12,O15,O42,O24,O27,O30,O33,O36,O39,O51,O48,O60,O66,O87,O75,O78,O81,O84,O96)</f>
        <v>28.8409421274652</v>
      </c>
      <c r="P106" s="124">
        <f t="shared" si="0"/>
        <v>27.976299346909215</v>
      </c>
      <c r="Q106" s="122"/>
      <c r="R106" s="227">
        <f>AVERAGE(R12,R15,R42,R24,R27,R30,R33,R36,R39,R51,R48,R60,R66,R87,R75,R78,R81,R84,R96)</f>
        <v>-3.343404585223746</v>
      </c>
    </row>
    <row r="107" spans="2:18" s="117" customFormat="1" ht="12.75">
      <c r="B107" s="120" t="s">
        <v>59</v>
      </c>
      <c r="C107" s="120" t="s">
        <v>60</v>
      </c>
      <c r="D107" s="118"/>
      <c r="E107" s="124">
        <v>46.01518873605956</v>
      </c>
      <c r="F107" s="124">
        <v>43.67653553732024</v>
      </c>
      <c r="G107" s="124">
        <v>43.657124029756275</v>
      </c>
      <c r="H107" s="124">
        <v>44.18590015834286</v>
      </c>
      <c r="I107" s="124">
        <v>44.72165770588183</v>
      </c>
      <c r="J107" s="124">
        <v>45.77869469756939</v>
      </c>
      <c r="K107" s="124">
        <v>46.064812409817094</v>
      </c>
      <c r="L107" s="124">
        <v>45.813570850960566</v>
      </c>
      <c r="M107" s="124">
        <v>46.491039189363484</v>
      </c>
      <c r="N107" s="124">
        <v>46.83199819402957</v>
      </c>
      <c r="O107" s="124">
        <f t="shared" si="0"/>
        <v>46.64214778838442</v>
      </c>
      <c r="P107" s="124">
        <f t="shared" si="0"/>
        <v>46.783157243922645</v>
      </c>
      <c r="Q107" s="122"/>
      <c r="R107" s="227">
        <f>AVERAGE(R13,R16,R43,R25,R28,R31,R34,R37,R40,R52,R49,R61,R67,R88,R76,R79,R82,R85,R97)</f>
        <v>1.1574433072630304</v>
      </c>
    </row>
    <row r="108" spans="2:18" s="117" customFormat="1" ht="12.75">
      <c r="B108" s="120" t="s">
        <v>59</v>
      </c>
      <c r="C108" s="120" t="s">
        <v>10</v>
      </c>
      <c r="D108" s="118"/>
      <c r="E108" s="124">
        <v>18.45476338608939</v>
      </c>
      <c r="F108" s="124">
        <v>18.515243396924998</v>
      </c>
      <c r="G108" s="124">
        <v>18.92053914205683</v>
      </c>
      <c r="H108" s="124">
        <v>19.260638216883052</v>
      </c>
      <c r="I108" s="124">
        <v>20.00569146316683</v>
      </c>
      <c r="J108" s="124">
        <v>20.67029719657874</v>
      </c>
      <c r="K108" s="124">
        <v>21.340871773946358</v>
      </c>
      <c r="L108" s="124">
        <v>23.11644489626196</v>
      </c>
      <c r="M108" s="124">
        <v>23.56616253966561</v>
      </c>
      <c r="N108" s="124">
        <v>24.021563642342798</v>
      </c>
      <c r="O108" s="124">
        <f t="shared" si="0"/>
        <v>24.516910084150368</v>
      </c>
      <c r="P108" s="124">
        <f t="shared" si="0"/>
        <v>25.240543409168133</v>
      </c>
      <c r="Q108" s="122"/>
      <c r="R108" s="227">
        <f>AVERAGE(R14,R17,R44,R26,R29,R32,R35,R38,R41,R53,R50,R62,R68,R89,R77,R80,R83,R86,R98)</f>
        <v>3.459503575496522</v>
      </c>
    </row>
    <row r="109" spans="2:17" ht="12.75">
      <c r="B109" s="112"/>
      <c r="C109" s="112"/>
      <c r="E109" s="125"/>
      <c r="F109" s="125"/>
      <c r="G109" s="125"/>
      <c r="H109" s="125"/>
      <c r="I109" s="125"/>
      <c r="J109" s="125"/>
      <c r="K109" s="125"/>
      <c r="L109" s="125"/>
      <c r="M109" s="125"/>
      <c r="N109" s="125"/>
      <c r="O109" s="125"/>
      <c r="P109" s="125"/>
      <c r="Q109" s="126"/>
    </row>
    <row r="110" spans="1:17" ht="14.25" customHeight="1">
      <c r="A110" s="288" t="s">
        <v>34</v>
      </c>
      <c r="B110" s="112" t="s">
        <v>134</v>
      </c>
      <c r="C110" s="112" t="s">
        <v>58</v>
      </c>
      <c r="E110" s="113" t="s">
        <v>180</v>
      </c>
      <c r="F110" s="113" t="s">
        <v>180</v>
      </c>
      <c r="G110" s="113" t="s">
        <v>180</v>
      </c>
      <c r="H110" s="113" t="s">
        <v>180</v>
      </c>
      <c r="I110" s="113" t="s">
        <v>180</v>
      </c>
      <c r="J110" s="113" t="s">
        <v>180</v>
      </c>
      <c r="K110" s="113" t="s">
        <v>180</v>
      </c>
      <c r="L110" s="113" t="s">
        <v>180</v>
      </c>
      <c r="M110" s="113" t="s">
        <v>180</v>
      </c>
      <c r="N110" s="113" t="s">
        <v>180</v>
      </c>
      <c r="O110" s="113">
        <v>63.19165494008441</v>
      </c>
      <c r="P110" s="113">
        <v>61.16183130608257</v>
      </c>
      <c r="Q110" s="126"/>
    </row>
    <row r="111" spans="1:17" ht="12.75">
      <c r="A111" s="288"/>
      <c r="B111" s="112" t="s">
        <v>59</v>
      </c>
      <c r="C111" s="112" t="s">
        <v>60</v>
      </c>
      <c r="E111" s="113" t="s">
        <v>180</v>
      </c>
      <c r="F111" s="113" t="s">
        <v>180</v>
      </c>
      <c r="G111" s="113" t="s">
        <v>180</v>
      </c>
      <c r="H111" s="113" t="s">
        <v>180</v>
      </c>
      <c r="I111" s="113" t="s">
        <v>180</v>
      </c>
      <c r="J111" s="113" t="s">
        <v>180</v>
      </c>
      <c r="K111" s="113" t="s">
        <v>180</v>
      </c>
      <c r="L111" s="113" t="s">
        <v>180</v>
      </c>
      <c r="M111" s="113" t="s">
        <v>180</v>
      </c>
      <c r="N111" s="113" t="s">
        <v>180</v>
      </c>
      <c r="O111" s="113">
        <v>27.184517419764205</v>
      </c>
      <c r="P111" s="113">
        <v>28.04267424215309</v>
      </c>
      <c r="Q111" s="126"/>
    </row>
    <row r="112" spans="1:17" ht="12.75">
      <c r="A112" s="288"/>
      <c r="B112" s="112" t="s">
        <v>59</v>
      </c>
      <c r="C112" s="112" t="s">
        <v>10</v>
      </c>
      <c r="E112" s="113" t="s">
        <v>180</v>
      </c>
      <c r="F112" s="113" t="s">
        <v>180</v>
      </c>
      <c r="G112" s="113" t="s">
        <v>180</v>
      </c>
      <c r="H112" s="113" t="s">
        <v>180</v>
      </c>
      <c r="I112" s="113" t="s">
        <v>180</v>
      </c>
      <c r="J112" s="113" t="s">
        <v>180</v>
      </c>
      <c r="K112" s="113" t="s">
        <v>180</v>
      </c>
      <c r="L112" s="113" t="s">
        <v>180</v>
      </c>
      <c r="M112" s="113" t="s">
        <v>180</v>
      </c>
      <c r="N112" s="113" t="s">
        <v>180</v>
      </c>
      <c r="O112" s="113">
        <v>9.623827640151378</v>
      </c>
      <c r="P112" s="113">
        <v>10.795494451764352</v>
      </c>
      <c r="Q112" s="126"/>
    </row>
    <row r="113" spans="1:17" ht="12.75">
      <c r="A113" s="288"/>
      <c r="B113" s="112" t="s">
        <v>132</v>
      </c>
      <c r="C113" s="112" t="s">
        <v>58</v>
      </c>
      <c r="E113" s="113" t="s">
        <v>180</v>
      </c>
      <c r="F113" s="113" t="s">
        <v>180</v>
      </c>
      <c r="G113" s="113" t="s">
        <v>180</v>
      </c>
      <c r="H113" s="113" t="s">
        <v>180</v>
      </c>
      <c r="I113" s="113" t="s">
        <v>180</v>
      </c>
      <c r="J113" s="113">
        <v>12.36898428758322</v>
      </c>
      <c r="K113" s="113">
        <v>11.533411717826972</v>
      </c>
      <c r="L113" s="113">
        <v>11.146300977444096</v>
      </c>
      <c r="M113" s="113">
        <v>10.896060052391396</v>
      </c>
      <c r="N113" s="113">
        <v>11.513507885068721</v>
      </c>
      <c r="O113" s="113">
        <v>10.898444843372529</v>
      </c>
      <c r="P113" s="113">
        <v>11.516512347553064</v>
      </c>
      <c r="Q113" s="126"/>
    </row>
    <row r="114" spans="1:17" ht="12.75">
      <c r="A114" s="288"/>
      <c r="B114" s="112" t="s">
        <v>59</v>
      </c>
      <c r="C114" s="112" t="s">
        <v>60</v>
      </c>
      <c r="E114" s="113" t="s">
        <v>180</v>
      </c>
      <c r="F114" s="113" t="s">
        <v>180</v>
      </c>
      <c r="G114" s="113" t="s">
        <v>180</v>
      </c>
      <c r="H114" s="113" t="s">
        <v>180</v>
      </c>
      <c r="I114" s="113" t="s">
        <v>180</v>
      </c>
      <c r="J114" s="113">
        <v>57.14944751419192</v>
      </c>
      <c r="K114" s="113">
        <v>57.84503739319923</v>
      </c>
      <c r="L114" s="113">
        <v>57.458044125040445</v>
      </c>
      <c r="M114" s="113">
        <v>55.80227152746212</v>
      </c>
      <c r="N114" s="113">
        <v>55.17458487608587</v>
      </c>
      <c r="O114" s="113">
        <v>55.80358877388063</v>
      </c>
      <c r="P114" s="113">
        <v>54.18084477326678</v>
      </c>
      <c r="Q114" s="126"/>
    </row>
    <row r="115" spans="1:17" ht="12.75">
      <c r="A115" s="288"/>
      <c r="B115" s="112" t="s">
        <v>59</v>
      </c>
      <c r="C115" s="112" t="s">
        <v>10</v>
      </c>
      <c r="E115" s="113" t="s">
        <v>180</v>
      </c>
      <c r="F115" s="113" t="s">
        <v>180</v>
      </c>
      <c r="G115" s="113" t="s">
        <v>180</v>
      </c>
      <c r="H115" s="113" t="s">
        <v>180</v>
      </c>
      <c r="I115" s="113" t="s">
        <v>180</v>
      </c>
      <c r="J115" s="113">
        <v>30.481568198224878</v>
      </c>
      <c r="K115" s="113">
        <v>30.621550888973797</v>
      </c>
      <c r="L115" s="113">
        <v>31.39565489751546</v>
      </c>
      <c r="M115" s="113">
        <v>33.3016684201465</v>
      </c>
      <c r="N115" s="113">
        <v>33.31190723884541</v>
      </c>
      <c r="O115" s="113">
        <v>33.29796638274684</v>
      </c>
      <c r="P115" s="113">
        <v>34.30264287918015</v>
      </c>
      <c r="Q115" s="126"/>
    </row>
    <row r="116" spans="1:17" ht="12.75">
      <c r="A116" s="288"/>
      <c r="B116" s="112" t="s">
        <v>131</v>
      </c>
      <c r="C116" s="112" t="s">
        <v>58</v>
      </c>
      <c r="E116" s="113" t="s">
        <v>180</v>
      </c>
      <c r="F116" s="113" t="s">
        <v>180</v>
      </c>
      <c r="G116" s="113" t="s">
        <v>180</v>
      </c>
      <c r="H116" s="113" t="s">
        <v>180</v>
      </c>
      <c r="I116" s="113" t="s">
        <v>180</v>
      </c>
      <c r="J116" s="113">
        <v>19.66486249682033</v>
      </c>
      <c r="K116" s="113">
        <v>18.085172693210705</v>
      </c>
      <c r="L116" s="113">
        <v>21.01467427848168</v>
      </c>
      <c r="M116" s="113">
        <v>20.848719206734494</v>
      </c>
      <c r="N116" s="113">
        <v>20.33319202515707</v>
      </c>
      <c r="O116" s="113">
        <v>19.584094361320712</v>
      </c>
      <c r="P116" s="113">
        <v>18.767063629127932</v>
      </c>
      <c r="Q116" s="126"/>
    </row>
    <row r="117" spans="1:17" ht="12.75">
      <c r="A117" s="288"/>
      <c r="B117" s="112" t="s">
        <v>59</v>
      </c>
      <c r="C117" s="112" t="s">
        <v>60</v>
      </c>
      <c r="E117" s="113" t="s">
        <v>180</v>
      </c>
      <c r="F117" s="113" t="s">
        <v>180</v>
      </c>
      <c r="G117" s="113" t="s">
        <v>180</v>
      </c>
      <c r="H117" s="113" t="s">
        <v>180</v>
      </c>
      <c r="I117" s="113" t="s">
        <v>180</v>
      </c>
      <c r="J117" s="113">
        <v>38.244750007065946</v>
      </c>
      <c r="K117" s="113">
        <v>39.01993919204372</v>
      </c>
      <c r="L117" s="113">
        <v>33.62624757735969</v>
      </c>
      <c r="M117" s="113">
        <v>33.352592573464854</v>
      </c>
      <c r="N117" s="113">
        <v>33.731105304118394</v>
      </c>
      <c r="O117" s="113">
        <v>36.828834812341256</v>
      </c>
      <c r="P117" s="113">
        <v>37.2523990448873</v>
      </c>
      <c r="Q117" s="126"/>
    </row>
    <row r="118" spans="1:18" s="88" customFormat="1" ht="12.75">
      <c r="A118" s="288"/>
      <c r="B118" s="112" t="s">
        <v>59</v>
      </c>
      <c r="C118" s="112" t="s">
        <v>10</v>
      </c>
      <c r="E118" s="113" t="s">
        <v>180</v>
      </c>
      <c r="F118" s="113" t="s">
        <v>180</v>
      </c>
      <c r="G118" s="113" t="s">
        <v>180</v>
      </c>
      <c r="H118" s="113" t="s">
        <v>180</v>
      </c>
      <c r="I118" s="113" t="s">
        <v>180</v>
      </c>
      <c r="J118" s="113">
        <v>42.090387496113735</v>
      </c>
      <c r="K118" s="113">
        <v>42.894888114745584</v>
      </c>
      <c r="L118" s="113">
        <v>45.35907814415864</v>
      </c>
      <c r="M118" s="113">
        <v>45.79868821980065</v>
      </c>
      <c r="N118" s="113">
        <v>45.93570267072453</v>
      </c>
      <c r="O118" s="113">
        <v>43.58707082633802</v>
      </c>
      <c r="P118" s="113">
        <v>43.980537325984784</v>
      </c>
      <c r="Q118" s="126"/>
      <c r="R118" s="201"/>
    </row>
    <row r="119" spans="1:17" ht="12.75">
      <c r="A119" s="289"/>
      <c r="B119" s="112" t="s">
        <v>133</v>
      </c>
      <c r="C119" s="112" t="s">
        <v>58</v>
      </c>
      <c r="E119" s="125" t="s">
        <v>180</v>
      </c>
      <c r="F119" s="125" t="s">
        <v>180</v>
      </c>
      <c r="G119" s="125" t="s">
        <v>180</v>
      </c>
      <c r="H119" s="125" t="s">
        <v>180</v>
      </c>
      <c r="I119" s="125" t="s">
        <v>180</v>
      </c>
      <c r="J119" s="125">
        <v>22.982054197023547</v>
      </c>
      <c r="K119" s="125">
        <v>21.860579762409415</v>
      </c>
      <c r="L119" s="125">
        <v>20.331006681578327</v>
      </c>
      <c r="M119" s="125">
        <v>19.7038454332851</v>
      </c>
      <c r="N119" s="125">
        <v>18.436631517096234</v>
      </c>
      <c r="O119" s="125">
        <v>18.18165527407807</v>
      </c>
      <c r="P119" s="125">
        <v>17.95678603871116</v>
      </c>
      <c r="Q119" s="126"/>
    </row>
    <row r="120" spans="1:17" ht="12.75">
      <c r="A120" s="289"/>
      <c r="B120" s="112" t="s">
        <v>59</v>
      </c>
      <c r="C120" s="112" t="s">
        <v>60</v>
      </c>
      <c r="E120" s="125" t="s">
        <v>180</v>
      </c>
      <c r="F120" s="125" t="s">
        <v>180</v>
      </c>
      <c r="G120" s="125" t="s">
        <v>180</v>
      </c>
      <c r="H120" s="125" t="s">
        <v>180</v>
      </c>
      <c r="I120" s="125" t="s">
        <v>180</v>
      </c>
      <c r="J120" s="125">
        <v>61.76057697490002</v>
      </c>
      <c r="K120" s="125">
        <v>60.39505561111618</v>
      </c>
      <c r="L120" s="125">
        <v>60.6280127323586</v>
      </c>
      <c r="M120" s="125">
        <v>60.124178932893926</v>
      </c>
      <c r="N120" s="125">
        <v>60.176327839002475</v>
      </c>
      <c r="O120" s="125">
        <v>59.59074284905346</v>
      </c>
      <c r="P120" s="125">
        <v>59.40554891438046</v>
      </c>
      <c r="Q120" s="126"/>
    </row>
    <row r="121" spans="1:18" ht="12.75">
      <c r="A121" s="289"/>
      <c r="B121" s="127" t="s">
        <v>59</v>
      </c>
      <c r="C121" s="127" t="s">
        <v>10</v>
      </c>
      <c r="D121" s="128"/>
      <c r="E121" s="129" t="s">
        <v>180</v>
      </c>
      <c r="F121" s="129" t="s">
        <v>180</v>
      </c>
      <c r="G121" s="129" t="s">
        <v>180</v>
      </c>
      <c r="H121" s="129" t="s">
        <v>180</v>
      </c>
      <c r="I121" s="129" t="s">
        <v>180</v>
      </c>
      <c r="J121" s="129">
        <v>15.257368828076435</v>
      </c>
      <c r="K121" s="129">
        <v>17.7443646264744</v>
      </c>
      <c r="L121" s="129">
        <v>19.040980586063075</v>
      </c>
      <c r="M121" s="129">
        <v>20.171975633820967</v>
      </c>
      <c r="N121" s="129">
        <v>21.38704064390129</v>
      </c>
      <c r="O121" s="129">
        <v>22.227601876868462</v>
      </c>
      <c r="P121" s="129">
        <v>22.63766504690838</v>
      </c>
      <c r="Q121" s="130"/>
      <c r="R121" s="111"/>
    </row>
    <row r="122" spans="2:3" ht="12.75">
      <c r="B122" s="112"/>
      <c r="C122" s="112"/>
    </row>
    <row r="123" spans="2:3" ht="12.75">
      <c r="B123" s="112" t="s">
        <v>61</v>
      </c>
      <c r="C123" s="112"/>
    </row>
    <row r="124" ht="12.75">
      <c r="B124" s="88" t="s">
        <v>117</v>
      </c>
    </row>
    <row r="125" ht="12.75">
      <c r="B125" s="131" t="s">
        <v>35</v>
      </c>
    </row>
    <row r="127" spans="5:12" ht="12.75">
      <c r="E127" s="132"/>
      <c r="F127" s="133"/>
      <c r="G127" s="132"/>
      <c r="H127" s="132"/>
      <c r="I127" s="132"/>
      <c r="J127" s="132"/>
      <c r="K127" s="132"/>
      <c r="L127" s="132"/>
    </row>
  </sheetData>
  <sheetProtection/>
  <mergeCells count="5">
    <mergeCell ref="A9:A16"/>
    <mergeCell ref="A110:A121"/>
    <mergeCell ref="B5:O5"/>
    <mergeCell ref="B6:I6"/>
    <mergeCell ref="E7:O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rgb="FFFF0000"/>
  </sheetPr>
  <dimension ref="A1:AD48"/>
  <sheetViews>
    <sheetView zoomScalePageLayoutView="0" workbookViewId="0" topLeftCell="A1">
      <selection activeCell="D4" sqref="D4"/>
    </sheetView>
  </sheetViews>
  <sheetFormatPr defaultColWidth="9.33203125" defaultRowHeight="11.25"/>
  <cols>
    <col min="1" max="1" width="4.16015625" style="83" customWidth="1"/>
    <col min="2" max="2" width="21.5" style="83" customWidth="1"/>
    <col min="3" max="3" width="6.5" style="83" customWidth="1"/>
    <col min="4" max="7" width="19.5" style="135" customWidth="1"/>
    <col min="8" max="8" width="5.33203125" style="83" customWidth="1"/>
    <col min="9" max="17" width="9.33203125" style="83" customWidth="1"/>
    <col min="18" max="16384" width="9.33203125" style="83" customWidth="1"/>
  </cols>
  <sheetData>
    <row r="1" spans="1:3" ht="12.75">
      <c r="A1" s="312" t="s">
        <v>185</v>
      </c>
      <c r="B1" s="1"/>
      <c r="C1" s="1"/>
    </row>
    <row r="2" spans="1:3" ht="12.75">
      <c r="A2" s="12"/>
      <c r="B2" s="313" t="s">
        <v>0</v>
      </c>
      <c r="C2" s="1"/>
    </row>
    <row r="3" spans="1:3" ht="12.75">
      <c r="A3" s="12" t="s">
        <v>186</v>
      </c>
      <c r="B3" s="1"/>
      <c r="C3" s="1"/>
    </row>
    <row r="4" spans="1:30" ht="12.75">
      <c r="A4" s="82"/>
      <c r="B4" s="88"/>
      <c r="C4" s="88"/>
      <c r="D4" s="134"/>
      <c r="E4" s="134"/>
      <c r="F4" s="134"/>
      <c r="L4" s="102"/>
      <c r="N4" s="82"/>
      <c r="O4" s="88"/>
      <c r="P4" s="88"/>
      <c r="Q4" s="88"/>
      <c r="R4" s="88"/>
      <c r="V4" s="88"/>
      <c r="W4" s="88"/>
      <c r="X4" s="88"/>
      <c r="Y4" s="88"/>
      <c r="AD4" s="102"/>
    </row>
    <row r="5" spans="2:30" ht="45" customHeight="1">
      <c r="B5" s="294" t="s">
        <v>115</v>
      </c>
      <c r="C5" s="294"/>
      <c r="D5" s="287"/>
      <c r="E5" s="287"/>
      <c r="F5" s="287"/>
      <c r="G5" s="287"/>
      <c r="H5" s="287"/>
      <c r="K5" s="105"/>
      <c r="L5" s="102"/>
      <c r="AD5" s="102"/>
    </row>
    <row r="6" spans="2:30" ht="12.75" customHeight="1">
      <c r="B6" s="136" t="s">
        <v>62</v>
      </c>
      <c r="C6" s="136"/>
      <c r="D6" s="105"/>
      <c r="E6" s="105"/>
      <c r="F6" s="105"/>
      <c r="G6" s="105"/>
      <c r="H6" s="105"/>
      <c r="K6" s="105"/>
      <c r="L6" s="102"/>
      <c r="AD6" s="102"/>
    </row>
    <row r="7" spans="2:7" ht="12.75">
      <c r="B7" s="107"/>
      <c r="C7" s="107"/>
      <c r="D7" s="137"/>
      <c r="E7" s="137"/>
      <c r="F7" s="137"/>
      <c r="G7" s="137"/>
    </row>
    <row r="8" spans="2:8" ht="51">
      <c r="B8" s="88"/>
      <c r="C8" s="88"/>
      <c r="D8" s="138" t="s">
        <v>58</v>
      </c>
      <c r="E8" s="138" t="s">
        <v>60</v>
      </c>
      <c r="F8" s="138" t="s">
        <v>10</v>
      </c>
      <c r="G8" s="138" t="s">
        <v>11</v>
      </c>
      <c r="H8" s="88"/>
    </row>
    <row r="9" spans="2:7" ht="12.75">
      <c r="B9" s="128"/>
      <c r="C9" s="128"/>
      <c r="D9" s="139" t="s">
        <v>19</v>
      </c>
      <c r="E9" s="139" t="s">
        <v>20</v>
      </c>
      <c r="F9" s="139" t="s">
        <v>21</v>
      </c>
      <c r="G9" s="139" t="s">
        <v>22</v>
      </c>
    </row>
    <row r="10" spans="2:8" ht="12.75">
      <c r="B10" s="112" t="s">
        <v>83</v>
      </c>
      <c r="C10" s="112"/>
      <c r="D10" s="114">
        <v>-2.4598664435847017</v>
      </c>
      <c r="E10" s="114">
        <v>2.3300325233279073</v>
      </c>
      <c r="F10" s="114">
        <v>4.725430370673567</v>
      </c>
      <c r="G10" s="114">
        <v>1.2438039167057768</v>
      </c>
      <c r="H10" s="140"/>
    </row>
    <row r="11" spans="2:7" ht="12.75">
      <c r="B11" s="112" t="s">
        <v>97</v>
      </c>
      <c r="C11" s="112"/>
      <c r="D11" s="114">
        <v>-2.558850079310193</v>
      </c>
      <c r="E11" s="114">
        <v>0.8718657818913789</v>
      </c>
      <c r="F11" s="114">
        <v>3.2910616652811697</v>
      </c>
      <c r="G11" s="114">
        <v>0.4746815724762987</v>
      </c>
    </row>
    <row r="12" spans="2:7" ht="12.75">
      <c r="B12" s="112" t="s">
        <v>90</v>
      </c>
      <c r="C12" s="112"/>
      <c r="D12" s="114">
        <v>-2.9060251372842294</v>
      </c>
      <c r="E12" s="114">
        <v>2.3215702217113776</v>
      </c>
      <c r="F12" s="114">
        <v>3.072777212944122</v>
      </c>
      <c r="G12" s="114">
        <v>0.5826755750761636</v>
      </c>
    </row>
    <row r="13" spans="2:7" ht="12.75">
      <c r="B13" s="112" t="s">
        <v>80</v>
      </c>
      <c r="C13" s="112"/>
      <c r="D13" s="114">
        <v>-3.6390706863910327</v>
      </c>
      <c r="E13" s="114">
        <v>0.7317593596483984</v>
      </c>
      <c r="F13" s="114">
        <v>3.7871503049851762</v>
      </c>
      <c r="G13" s="114">
        <v>1.284520531801947</v>
      </c>
    </row>
    <row r="14" spans="2:7" ht="12.75">
      <c r="B14" s="112" t="s">
        <v>91</v>
      </c>
      <c r="C14" s="112"/>
      <c r="D14" s="114">
        <v>-3.609612829066644</v>
      </c>
      <c r="E14" s="114">
        <v>1.2971018742365947</v>
      </c>
      <c r="F14" s="114">
        <v>4.527610615101585</v>
      </c>
      <c r="G14" s="114">
        <v>1.1030829199964565</v>
      </c>
    </row>
    <row r="15" spans="2:7" ht="12.75">
      <c r="B15" s="112" t="s">
        <v>93</v>
      </c>
      <c r="C15" s="112"/>
      <c r="D15" s="114">
        <v>0.462398316078505</v>
      </c>
      <c r="E15" s="114">
        <v>-2.0115252795489313</v>
      </c>
      <c r="F15" s="114">
        <v>3.1770998976236475</v>
      </c>
      <c r="G15" s="114">
        <v>0.2751574522282807</v>
      </c>
    </row>
    <row r="16" spans="2:7" ht="12.75">
      <c r="B16" s="112" t="s">
        <v>94</v>
      </c>
      <c r="C16" s="112"/>
      <c r="D16" s="114">
        <v>-4.526434349731412</v>
      </c>
      <c r="E16" s="114">
        <v>1.6749928462280739</v>
      </c>
      <c r="F16" s="114">
        <v>2.261068665394683</v>
      </c>
      <c r="G16" s="114">
        <v>0.3038004760249624</v>
      </c>
    </row>
    <row r="17" spans="2:7" ht="12.75">
      <c r="B17" s="112" t="s">
        <v>77</v>
      </c>
      <c r="C17" s="112"/>
      <c r="D17" s="114">
        <v>-2.026960404569811</v>
      </c>
      <c r="E17" s="114">
        <v>1.2187872814752199</v>
      </c>
      <c r="F17" s="114">
        <v>3.5640607050581696</v>
      </c>
      <c r="G17" s="114">
        <v>0.6330142924674931</v>
      </c>
    </row>
    <row r="18" spans="2:7" ht="12.75">
      <c r="B18" s="112" t="s">
        <v>74</v>
      </c>
      <c r="C18" s="112"/>
      <c r="D18" s="114">
        <v>-1.0704018052895115</v>
      </c>
      <c r="E18" s="114">
        <v>-0.19871698795299597</v>
      </c>
      <c r="F18" s="114">
        <v>0.9359752248315312</v>
      </c>
      <c r="G18" s="114">
        <v>-0.45118987883001616</v>
      </c>
    </row>
    <row r="19" spans="2:7" ht="12.75">
      <c r="B19" s="112" t="s">
        <v>88</v>
      </c>
      <c r="C19" s="112"/>
      <c r="D19" s="114">
        <v>-2.279439701740227</v>
      </c>
      <c r="E19" s="114">
        <v>3.5298003573801306</v>
      </c>
      <c r="F19" s="114">
        <v>4.377928126789388</v>
      </c>
      <c r="G19" s="114">
        <v>0.9589219612496036</v>
      </c>
    </row>
    <row r="20" spans="2:7" ht="12.75">
      <c r="B20" s="112" t="s">
        <v>87</v>
      </c>
      <c r="C20" s="112"/>
      <c r="D20" s="114">
        <v>-5.177660713699039</v>
      </c>
      <c r="E20" s="114">
        <v>2.5284123055407726</v>
      </c>
      <c r="F20" s="114">
        <v>4.480188652761208</v>
      </c>
      <c r="G20" s="114">
        <v>0.6141362812090101</v>
      </c>
    </row>
    <row r="21" spans="2:7" ht="12.75">
      <c r="B21" s="112" t="s">
        <v>100</v>
      </c>
      <c r="C21" s="112"/>
      <c r="D21" s="114">
        <v>0.021655990194702213</v>
      </c>
      <c r="E21" s="114">
        <v>1.745427114414122</v>
      </c>
      <c r="F21" s="114">
        <v>6.399023663730663</v>
      </c>
      <c r="G21" s="114">
        <v>2.2952171382542463</v>
      </c>
    </row>
    <row r="22" spans="2:7" ht="12.75">
      <c r="B22" s="112" t="s">
        <v>96</v>
      </c>
      <c r="C22" s="112"/>
      <c r="D22" s="114">
        <v>-1.9733616139309795</v>
      </c>
      <c r="E22" s="114">
        <v>4.389771190873049</v>
      </c>
      <c r="F22" s="114">
        <v>7.693062521904692</v>
      </c>
      <c r="G22" s="114">
        <v>3.0779163288317424</v>
      </c>
    </row>
    <row r="23" spans="2:7" ht="12.75">
      <c r="B23" s="112" t="s">
        <v>79</v>
      </c>
      <c r="C23" s="112"/>
      <c r="D23" s="114">
        <v>-1.8788033836798834</v>
      </c>
      <c r="E23" s="114">
        <v>2.450069904182106</v>
      </c>
      <c r="F23" s="114">
        <v>5.785851562688937</v>
      </c>
      <c r="G23" s="114">
        <v>0.4931716946504183</v>
      </c>
    </row>
    <row r="24" spans="2:7" ht="12.75">
      <c r="B24" s="112" t="s">
        <v>72</v>
      </c>
      <c r="C24" s="112"/>
      <c r="D24" s="190"/>
      <c r="E24" s="114">
        <v>1.2091940173346138</v>
      </c>
      <c r="F24" s="114">
        <v>3.1416837396800013</v>
      </c>
      <c r="G24" s="114">
        <v>-0.3316663397807229</v>
      </c>
    </row>
    <row r="25" spans="2:7" ht="12.75">
      <c r="B25" s="112" t="s">
        <v>73</v>
      </c>
      <c r="C25" s="112"/>
      <c r="D25" s="114">
        <v>-3.3575587727123546</v>
      </c>
      <c r="E25" s="114">
        <v>1.0494492025985735</v>
      </c>
      <c r="F25" s="114">
        <v>6.415187725456861</v>
      </c>
      <c r="G25" s="114">
        <v>1.3624958933963205</v>
      </c>
    </row>
    <row r="26" spans="2:7" ht="12.75">
      <c r="B26" s="112" t="s">
        <v>99</v>
      </c>
      <c r="C26" s="112">
        <v>1</v>
      </c>
      <c r="D26" s="114">
        <v>-1.7635193981318187</v>
      </c>
      <c r="E26" s="114">
        <v>2.590433899026401</v>
      </c>
      <c r="F26" s="114">
        <v>6.539011597843358</v>
      </c>
      <c r="G26" s="114">
        <v>1.241391936431424</v>
      </c>
    </row>
    <row r="27" spans="2:7" ht="12.75">
      <c r="B27" s="112" t="s">
        <v>75</v>
      </c>
      <c r="C27" s="112"/>
      <c r="D27" s="114">
        <v>1.408279058328965</v>
      </c>
      <c r="E27" s="114">
        <v>4.162286798557102</v>
      </c>
      <c r="F27" s="114">
        <v>4.014998629428024</v>
      </c>
      <c r="G27" s="114">
        <v>2.2243006070267857</v>
      </c>
    </row>
    <row r="28" spans="2:7" ht="12.75">
      <c r="B28" s="112" t="s">
        <v>84</v>
      </c>
      <c r="C28" s="112"/>
      <c r="D28" s="114">
        <v>-2.6213869117713395</v>
      </c>
      <c r="E28" s="114">
        <v>0.4966845406861209</v>
      </c>
      <c r="F28" s="114">
        <v>3.1275586579013748</v>
      </c>
      <c r="G28" s="114">
        <v>0.322047148518223</v>
      </c>
    </row>
    <row r="29" spans="2:7" ht="12.75">
      <c r="B29" s="112" t="s">
        <v>95</v>
      </c>
      <c r="C29" s="112"/>
      <c r="D29" s="114">
        <v>-2.163066698153604</v>
      </c>
      <c r="E29" s="114">
        <v>0.5300391988023678</v>
      </c>
      <c r="F29" s="114">
        <v>4.875017408299809</v>
      </c>
      <c r="G29" s="114">
        <v>1.2733644795636323</v>
      </c>
    </row>
    <row r="30" spans="2:7" ht="12.75">
      <c r="B30" s="112" t="s">
        <v>81</v>
      </c>
      <c r="C30" s="112"/>
      <c r="D30" s="114">
        <v>-4.450010177445851</v>
      </c>
      <c r="E30" s="114">
        <v>0.7145790694191634</v>
      </c>
      <c r="F30" s="114">
        <v>6.8051544224684735</v>
      </c>
      <c r="G30" s="114">
        <v>0.6929813051107958</v>
      </c>
    </row>
    <row r="31" spans="2:7" ht="12.75">
      <c r="B31" s="112" t="s">
        <v>92</v>
      </c>
      <c r="C31" s="112"/>
      <c r="D31" s="114">
        <v>-0.260203086991162</v>
      </c>
      <c r="E31" s="114">
        <v>5.005140333965108</v>
      </c>
      <c r="F31" s="114">
        <v>6.744612046455933</v>
      </c>
      <c r="G31" s="114">
        <v>1.0985749918664967</v>
      </c>
    </row>
    <row r="32" spans="2:7" ht="12.75">
      <c r="B32" s="112" t="s">
        <v>98</v>
      </c>
      <c r="C32" s="112"/>
      <c r="D32" s="114">
        <v>-5.448930083000015</v>
      </c>
      <c r="E32" s="114">
        <v>1.9052618984514824</v>
      </c>
      <c r="F32" s="114">
        <v>4.886339090118175</v>
      </c>
      <c r="G32" s="114">
        <v>1.1685713130338948</v>
      </c>
    </row>
    <row r="33" spans="2:7" ht="12.75">
      <c r="B33" s="112" t="s">
        <v>78</v>
      </c>
      <c r="C33" s="112"/>
      <c r="D33" s="114">
        <v>-0.4902329375711556</v>
      </c>
      <c r="E33" s="114">
        <v>8.105256594180377</v>
      </c>
      <c r="F33" s="114">
        <v>6.881252336194099</v>
      </c>
      <c r="G33" s="114">
        <v>2.7357719361024158</v>
      </c>
    </row>
    <row r="34" spans="2:7" ht="12.75">
      <c r="B34" s="112" t="s">
        <v>86</v>
      </c>
      <c r="C34" s="112"/>
      <c r="D34" s="114">
        <v>-4.095703126410433</v>
      </c>
      <c r="E34" s="114">
        <v>1.4632007833023541</v>
      </c>
      <c r="F34" s="114">
        <v>1.843410077228147</v>
      </c>
      <c r="G34" s="114">
        <v>0.4681644040767097</v>
      </c>
    </row>
    <row r="35" spans="2:7" ht="12.75">
      <c r="B35" s="112" t="s">
        <v>89</v>
      </c>
      <c r="C35" s="112"/>
      <c r="D35" s="114">
        <v>-1.325495313429259</v>
      </c>
      <c r="E35" s="114">
        <v>-0.5737878884816583</v>
      </c>
      <c r="F35" s="114">
        <v>4.7119740564747215</v>
      </c>
      <c r="G35" s="114">
        <v>0.7411668617667733</v>
      </c>
    </row>
    <row r="36" spans="2:7" ht="12.75">
      <c r="B36" s="112" t="s">
        <v>82</v>
      </c>
      <c r="C36" s="112"/>
      <c r="D36" s="114">
        <v>1.4279853313372115</v>
      </c>
      <c r="E36" s="114">
        <v>5.088867794664398</v>
      </c>
      <c r="F36" s="114">
        <v>7.636206352152075</v>
      </c>
      <c r="G36" s="114">
        <v>2.599146923754403</v>
      </c>
    </row>
    <row r="37" spans="2:7" ht="12.75">
      <c r="B37" s="112" t="s">
        <v>76</v>
      </c>
      <c r="C37" s="112"/>
      <c r="D37" s="114">
        <v>-2.254080959476501</v>
      </c>
      <c r="E37" s="114">
        <v>0.6522017259098734</v>
      </c>
      <c r="F37" s="114">
        <v>3.648762724240995</v>
      </c>
      <c r="G37" s="114">
        <v>0.44660277854431385</v>
      </c>
    </row>
    <row r="38" spans="2:7" ht="12.75">
      <c r="B38" s="112" t="s">
        <v>71</v>
      </c>
      <c r="C38" s="112"/>
      <c r="D38" s="114">
        <v>-0.511047253214969</v>
      </c>
      <c r="E38" s="114">
        <v>0.49127365741969964</v>
      </c>
      <c r="F38" s="114">
        <v>2.9840373466174963</v>
      </c>
      <c r="G38" s="114">
        <v>1.30421033856698</v>
      </c>
    </row>
    <row r="39" spans="2:7" ht="12.75">
      <c r="B39" s="141" t="s">
        <v>32</v>
      </c>
      <c r="C39" s="141"/>
      <c r="D39" s="142">
        <v>-2.125978684665955</v>
      </c>
      <c r="E39" s="142">
        <v>1.923083797215282</v>
      </c>
      <c r="F39" s="142">
        <v>4.5632239793216565</v>
      </c>
      <c r="G39" s="142">
        <v>1.042621891038649</v>
      </c>
    </row>
    <row r="40" spans="2:7" ht="12.75">
      <c r="B40" s="191"/>
      <c r="C40" s="191"/>
      <c r="D40" s="192"/>
      <c r="E40" s="192"/>
      <c r="F40" s="192"/>
      <c r="G40" s="192"/>
    </row>
    <row r="41" spans="2:9" ht="42" customHeight="1">
      <c r="B41" s="295" t="s">
        <v>116</v>
      </c>
      <c r="C41" s="296"/>
      <c r="D41" s="296"/>
      <c r="E41" s="296"/>
      <c r="F41" s="296"/>
      <c r="G41" s="296"/>
      <c r="I41" s="212"/>
    </row>
    <row r="42" spans="2:9" ht="12.75">
      <c r="B42" s="131"/>
      <c r="C42" s="131"/>
      <c r="D42" s="114"/>
      <c r="E42" s="114"/>
      <c r="F42" s="114"/>
      <c r="I42" s="207"/>
    </row>
    <row r="43" spans="4:6" ht="12.75">
      <c r="D43" s="114"/>
      <c r="E43" s="114"/>
      <c r="F43" s="114"/>
    </row>
    <row r="44" spans="4:6" ht="12.75">
      <c r="D44" s="114"/>
      <c r="E44" s="114"/>
      <c r="F44" s="114"/>
    </row>
    <row r="45" spans="4:6" ht="12.75">
      <c r="D45" s="114"/>
      <c r="E45" s="114"/>
      <c r="F45" s="114"/>
    </row>
    <row r="46" spans="4:6" ht="12.75">
      <c r="D46" s="114"/>
      <c r="E46" s="114"/>
      <c r="F46" s="114"/>
    </row>
    <row r="47" spans="4:6" ht="12.75">
      <c r="D47" s="114"/>
      <c r="E47" s="114"/>
      <c r="F47" s="114"/>
    </row>
    <row r="48" spans="4:6" ht="12.75">
      <c r="D48" s="114"/>
      <c r="E48" s="114"/>
      <c r="F48" s="114"/>
    </row>
  </sheetData>
  <sheetProtection/>
  <mergeCells count="2">
    <mergeCell ref="B5:H5"/>
    <mergeCell ref="B41:G41"/>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tabColor rgb="FF92D050"/>
  </sheetPr>
  <dimension ref="A1:P43"/>
  <sheetViews>
    <sheetView zoomScalePageLayoutView="0" workbookViewId="0" topLeftCell="A1">
      <selection activeCell="J3" sqref="J3:O3"/>
    </sheetView>
  </sheetViews>
  <sheetFormatPr defaultColWidth="9.33203125" defaultRowHeight="11.25"/>
  <cols>
    <col min="1" max="3" width="9.33203125" style="143" customWidth="1"/>
    <col min="4" max="4" width="9.33203125" style="145" customWidth="1"/>
    <col min="5" max="8" width="9.33203125" style="143" customWidth="1"/>
    <col min="9" max="9" width="16" style="146" customWidth="1"/>
    <col min="10" max="15" width="9.33203125" style="146" customWidth="1"/>
    <col min="16" max="16384" width="9.33203125" style="144" customWidth="1"/>
  </cols>
  <sheetData>
    <row r="1" spans="1:16" ht="39" customHeight="1">
      <c r="A1" s="297" t="s">
        <v>114</v>
      </c>
      <c r="B1" s="298"/>
      <c r="C1" s="298"/>
      <c r="D1" s="298"/>
      <c r="E1" s="298"/>
      <c r="F1" s="298"/>
      <c r="I1" s="299"/>
      <c r="J1" s="300"/>
      <c r="K1" s="300"/>
      <c r="L1" s="300"/>
      <c r="M1" s="300"/>
      <c r="N1" s="300"/>
      <c r="O1" s="300"/>
      <c r="P1" s="300"/>
    </row>
    <row r="2" spans="9:16" ht="12.75">
      <c r="I2" s="143"/>
      <c r="J2" s="143"/>
      <c r="K2" s="143"/>
      <c r="L2" s="143"/>
      <c r="M2" s="143"/>
      <c r="N2" s="143"/>
      <c r="O2" s="143"/>
      <c r="P2" s="161"/>
    </row>
    <row r="3" spans="1:16" ht="53.25" customHeight="1">
      <c r="A3" s="301" t="s">
        <v>127</v>
      </c>
      <c r="B3" s="302"/>
      <c r="C3" s="302"/>
      <c r="D3" s="302"/>
      <c r="E3" s="302"/>
      <c r="F3" s="302"/>
      <c r="G3" s="302"/>
      <c r="H3" s="302"/>
      <c r="I3" s="143"/>
      <c r="J3" s="303"/>
      <c r="K3" s="303"/>
      <c r="L3" s="303"/>
      <c r="M3" s="303"/>
      <c r="N3" s="303"/>
      <c r="O3" s="303"/>
      <c r="P3" s="161"/>
    </row>
    <row r="5" spans="5:14" ht="12.75">
      <c r="E5" s="146"/>
      <c r="F5" s="147"/>
      <c r="G5" s="147"/>
      <c r="J5" s="148"/>
      <c r="K5" s="149"/>
      <c r="N5" s="150"/>
    </row>
    <row r="6" spans="1:15" ht="38.25">
      <c r="A6" s="148" t="s">
        <v>63</v>
      </c>
      <c r="B6" s="148" t="s">
        <v>64</v>
      </c>
      <c r="C6" s="151" t="s">
        <v>65</v>
      </c>
      <c r="D6" s="152" t="s">
        <v>66</v>
      </c>
      <c r="E6" s="149" t="s">
        <v>67</v>
      </c>
      <c r="F6" s="153" t="s">
        <v>120</v>
      </c>
      <c r="G6" s="153" t="s">
        <v>121</v>
      </c>
      <c r="H6" s="154" t="s">
        <v>68</v>
      </c>
      <c r="I6" s="154" t="s">
        <v>69</v>
      </c>
      <c r="K6" s="148"/>
      <c r="L6" s="149"/>
      <c r="M6" s="150"/>
      <c r="N6" s="150"/>
      <c r="O6" s="149"/>
    </row>
    <row r="7" spans="1:9" ht="12.75">
      <c r="A7" s="155"/>
      <c r="B7" s="143" t="s">
        <v>73</v>
      </c>
      <c r="C7" s="156" t="s">
        <v>149</v>
      </c>
      <c r="D7" s="143" t="s">
        <v>59</v>
      </c>
      <c r="E7" s="157"/>
      <c r="F7" s="158">
        <v>57.85150420695149</v>
      </c>
      <c r="G7" s="158">
        <v>11.981958813430587</v>
      </c>
      <c r="H7" s="159" t="str">
        <f aca="true" t="shared" si="0" ref="H7:H42">CONCATENATE(B7,E7)</f>
        <v>Korea</v>
      </c>
      <c r="I7" s="159" t="str">
        <f aca="true" t="shared" si="1" ref="I7:I42">CONCATENATE(C7,E7)</f>
        <v>Corée</v>
      </c>
    </row>
    <row r="8" spans="1:9" ht="12.75">
      <c r="A8" s="155"/>
      <c r="B8" s="143" t="s">
        <v>80</v>
      </c>
      <c r="C8" s="156" t="s">
        <v>80</v>
      </c>
      <c r="D8" s="143" t="s">
        <v>59</v>
      </c>
      <c r="E8" s="157"/>
      <c r="F8" s="158">
        <v>55.87602045393379</v>
      </c>
      <c r="G8" s="158">
        <v>39.86561571262437</v>
      </c>
      <c r="H8" s="159" t="str">
        <f t="shared" si="0"/>
        <v>Canada</v>
      </c>
      <c r="I8" s="159" t="str">
        <f t="shared" si="1"/>
        <v>Canada</v>
      </c>
    </row>
    <row r="9" spans="1:9" ht="12.75">
      <c r="A9" s="155"/>
      <c r="B9" s="143" t="s">
        <v>102</v>
      </c>
      <c r="C9" s="156" t="s">
        <v>164</v>
      </c>
      <c r="D9" s="143" t="s">
        <v>59</v>
      </c>
      <c r="E9" s="157">
        <v>1</v>
      </c>
      <c r="F9" s="158">
        <v>55.48</v>
      </c>
      <c r="G9" s="158">
        <v>44.48</v>
      </c>
      <c r="H9" s="159" t="str">
        <f t="shared" si="0"/>
        <v>Russian Federation1</v>
      </c>
      <c r="I9" s="159" t="str">
        <f t="shared" si="1"/>
        <v>Fédération de Russie1</v>
      </c>
    </row>
    <row r="10" spans="1:9" ht="12.75">
      <c r="A10" s="155"/>
      <c r="B10" s="143" t="s">
        <v>72</v>
      </c>
      <c r="C10" s="156" t="s">
        <v>148</v>
      </c>
      <c r="D10" s="143" t="s">
        <v>59</v>
      </c>
      <c r="E10" s="157"/>
      <c r="F10" s="158">
        <v>55.0609756097561</v>
      </c>
      <c r="G10" s="158">
        <v>26.033519553072626</v>
      </c>
      <c r="H10" s="159" t="str">
        <f t="shared" si="0"/>
        <v>Japan</v>
      </c>
      <c r="I10" s="159" t="str">
        <f t="shared" si="1"/>
        <v>Japon</v>
      </c>
    </row>
    <row r="11" spans="1:15" s="161" customFormat="1" ht="12.75">
      <c r="A11" s="155"/>
      <c r="B11" s="143" t="s">
        <v>95</v>
      </c>
      <c r="C11" s="160" t="s">
        <v>152</v>
      </c>
      <c r="D11" s="143" t="s">
        <v>59</v>
      </c>
      <c r="E11" s="157"/>
      <c r="F11" s="158">
        <v>47.550213420151984</v>
      </c>
      <c r="G11" s="158">
        <v>33.98508211355838</v>
      </c>
      <c r="H11" s="157" t="str">
        <f t="shared" si="0"/>
        <v>New Zealand</v>
      </c>
      <c r="I11" s="157" t="str">
        <f t="shared" si="1"/>
        <v>Nouvelle-Zélande</v>
      </c>
      <c r="J11" s="143"/>
      <c r="K11" s="143"/>
      <c r="L11" s="143"/>
      <c r="M11" s="143"/>
      <c r="N11" s="143"/>
      <c r="O11" s="143"/>
    </row>
    <row r="12" spans="1:15" s="161" customFormat="1" ht="12.75">
      <c r="A12" s="155"/>
      <c r="B12" s="143" t="s">
        <v>101</v>
      </c>
      <c r="C12" s="160" t="s">
        <v>153</v>
      </c>
      <c r="D12" s="143" t="s">
        <v>59</v>
      </c>
      <c r="E12" s="157"/>
      <c r="F12" s="158">
        <v>45.57869580061455</v>
      </c>
      <c r="G12" s="158">
        <v>27.981811822315496</v>
      </c>
      <c r="H12" s="157" t="str">
        <f t="shared" si="0"/>
        <v>Norway</v>
      </c>
      <c r="I12" s="157" t="str">
        <f t="shared" si="1"/>
        <v>Norvège</v>
      </c>
      <c r="J12" s="143"/>
      <c r="K12" s="143"/>
      <c r="L12" s="143"/>
      <c r="M12" s="143"/>
      <c r="N12" s="143"/>
      <c r="O12" s="143"/>
    </row>
    <row r="13" spans="1:15" s="161" customFormat="1" ht="12.75">
      <c r="A13" s="155"/>
      <c r="B13" s="143" t="s">
        <v>96</v>
      </c>
      <c r="C13" s="160" t="s">
        <v>146</v>
      </c>
      <c r="D13" s="143" t="s">
        <v>59</v>
      </c>
      <c r="E13" s="157"/>
      <c r="F13" s="158">
        <v>45.06474736609233</v>
      </c>
      <c r="G13" s="158">
        <v>18.634272726758503</v>
      </c>
      <c r="H13" s="157" t="str">
        <f t="shared" si="0"/>
        <v>Ireland</v>
      </c>
      <c r="I13" s="157" t="str">
        <f t="shared" si="1"/>
        <v>Irlande</v>
      </c>
      <c r="J13" s="143"/>
      <c r="K13" s="143"/>
      <c r="L13" s="143"/>
      <c r="M13" s="143"/>
      <c r="N13" s="143"/>
      <c r="O13" s="143"/>
    </row>
    <row r="14" spans="1:15" s="161" customFormat="1" ht="12.75">
      <c r="A14" s="155"/>
      <c r="B14" s="143" t="s">
        <v>93</v>
      </c>
      <c r="C14" s="160" t="s">
        <v>140</v>
      </c>
      <c r="D14" s="143" t="s">
        <v>59</v>
      </c>
      <c r="E14" s="157"/>
      <c r="F14" s="158">
        <v>43.093142850784055</v>
      </c>
      <c r="G14" s="158">
        <v>26.252598568200888</v>
      </c>
      <c r="H14" s="157" t="str">
        <f t="shared" si="0"/>
        <v>Denmark</v>
      </c>
      <c r="I14" s="157" t="str">
        <f t="shared" si="1"/>
        <v>Danemark</v>
      </c>
      <c r="J14" s="143"/>
      <c r="K14" s="143"/>
      <c r="L14" s="143"/>
      <c r="M14" s="143"/>
      <c r="N14" s="143"/>
      <c r="O14" s="143"/>
    </row>
    <row r="15" spans="1:15" s="161" customFormat="1" ht="12.75">
      <c r="A15" s="155"/>
      <c r="B15" s="143" t="s">
        <v>131</v>
      </c>
      <c r="C15" s="160" t="s">
        <v>163</v>
      </c>
      <c r="D15" s="143" t="s">
        <v>59</v>
      </c>
      <c r="E15" s="157"/>
      <c r="F15" s="158">
        <v>42.28491041018806</v>
      </c>
      <c r="G15" s="158">
        <v>44.14721038233984</v>
      </c>
      <c r="H15" s="157" t="str">
        <f t="shared" si="0"/>
        <v>Israel</v>
      </c>
      <c r="I15" s="157" t="str">
        <f t="shared" si="1"/>
        <v>Israël</v>
      </c>
      <c r="J15" s="143"/>
      <c r="K15" s="143"/>
      <c r="L15" s="143"/>
      <c r="M15" s="143"/>
      <c r="N15" s="143"/>
      <c r="O15" s="143"/>
    </row>
    <row r="16" spans="1:15" s="161" customFormat="1" ht="12.75">
      <c r="A16" s="155"/>
      <c r="B16" s="143" t="s">
        <v>90</v>
      </c>
      <c r="C16" s="160" t="s">
        <v>137</v>
      </c>
      <c r="D16" s="143" t="s">
        <v>59</v>
      </c>
      <c r="E16" s="157"/>
      <c r="F16" s="158">
        <v>42.27143619735644</v>
      </c>
      <c r="G16" s="158">
        <v>22.27403412892846</v>
      </c>
      <c r="H16" s="157" t="str">
        <f t="shared" si="0"/>
        <v>Belgium</v>
      </c>
      <c r="I16" s="157" t="str">
        <f t="shared" si="1"/>
        <v>Belgique</v>
      </c>
      <c r="J16" s="143"/>
      <c r="K16" s="143"/>
      <c r="L16" s="143"/>
      <c r="M16" s="143"/>
      <c r="N16" s="143"/>
      <c r="O16" s="143"/>
    </row>
    <row r="17" spans="1:15" s="161" customFormat="1" ht="12.75">
      <c r="A17" s="155"/>
      <c r="B17" s="143" t="s">
        <v>83</v>
      </c>
      <c r="C17" s="160" t="s">
        <v>135</v>
      </c>
      <c r="D17" s="143" t="s">
        <v>59</v>
      </c>
      <c r="E17" s="157"/>
      <c r="F17" s="158">
        <v>41.996830427892235</v>
      </c>
      <c r="G17" s="158">
        <v>28.66199383901067</v>
      </c>
      <c r="H17" s="157" t="str">
        <f t="shared" si="0"/>
        <v>Australia</v>
      </c>
      <c r="I17" s="157" t="str">
        <f t="shared" si="1"/>
        <v>Australie</v>
      </c>
      <c r="J17" s="143"/>
      <c r="K17" s="143"/>
      <c r="L17" s="143"/>
      <c r="M17" s="143"/>
      <c r="N17" s="143"/>
      <c r="O17" s="143"/>
    </row>
    <row r="18" spans="1:15" s="161" customFormat="1" ht="12.75">
      <c r="A18" s="155"/>
      <c r="B18" s="143" t="s">
        <v>71</v>
      </c>
      <c r="C18" s="160" t="s">
        <v>160</v>
      </c>
      <c r="D18" s="143" t="s">
        <v>59</v>
      </c>
      <c r="E18" s="157"/>
      <c r="F18" s="158">
        <v>41.56489438597641</v>
      </c>
      <c r="G18" s="158">
        <v>40.03988952918596</v>
      </c>
      <c r="H18" s="157" t="str">
        <f t="shared" si="0"/>
        <v>United States</v>
      </c>
      <c r="I18" s="157" t="str">
        <f t="shared" si="1"/>
        <v>États-Unis</v>
      </c>
      <c r="J18" s="143"/>
      <c r="K18" s="143"/>
      <c r="L18" s="143"/>
      <c r="M18" s="143"/>
      <c r="N18" s="143"/>
      <c r="O18" s="143"/>
    </row>
    <row r="19" spans="1:15" s="161" customFormat="1" ht="12.75">
      <c r="A19" s="155"/>
      <c r="B19" s="143" t="s">
        <v>86</v>
      </c>
      <c r="C19" s="160" t="s">
        <v>166</v>
      </c>
      <c r="D19" s="143" t="s">
        <v>59</v>
      </c>
      <c r="E19" s="157"/>
      <c r="F19" s="158">
        <v>40.75873972084411</v>
      </c>
      <c r="G19" s="158">
        <v>26.480563170206004</v>
      </c>
      <c r="H19" s="157" t="str">
        <f t="shared" si="0"/>
        <v>Sweden</v>
      </c>
      <c r="I19" s="157" t="str">
        <f t="shared" si="1"/>
        <v>Suède</v>
      </c>
      <c r="J19" s="143"/>
      <c r="K19" s="143"/>
      <c r="L19" s="143"/>
      <c r="M19" s="143"/>
      <c r="N19" s="143"/>
      <c r="O19" s="143"/>
    </row>
    <row r="20" spans="1:15" s="161" customFormat="1" ht="12.75">
      <c r="A20" s="155"/>
      <c r="B20" s="143" t="s">
        <v>77</v>
      </c>
      <c r="C20" s="160" t="s">
        <v>77</v>
      </c>
      <c r="D20" s="143" t="s">
        <v>59</v>
      </c>
      <c r="E20" s="157"/>
      <c r="F20" s="158">
        <v>40.66569742449343</v>
      </c>
      <c r="G20" s="158">
        <v>17.376315495565567</v>
      </c>
      <c r="H20" s="157" t="str">
        <f t="shared" si="0"/>
        <v>France</v>
      </c>
      <c r="I20" s="157" t="str">
        <f t="shared" si="1"/>
        <v>France</v>
      </c>
      <c r="J20" s="143"/>
      <c r="K20" s="143"/>
      <c r="L20" s="143"/>
      <c r="M20" s="143"/>
      <c r="N20" s="143"/>
      <c r="O20" s="143"/>
    </row>
    <row r="21" spans="1:15" s="161" customFormat="1" ht="12.75">
      <c r="A21" s="155"/>
      <c r="B21" s="143" t="s">
        <v>84</v>
      </c>
      <c r="C21" s="160" t="s">
        <v>151</v>
      </c>
      <c r="D21" s="143" t="s">
        <v>59</v>
      </c>
      <c r="E21" s="157"/>
      <c r="F21" s="158">
        <v>39.766334415959825</v>
      </c>
      <c r="G21" s="158">
        <v>26.461588264061955</v>
      </c>
      <c r="H21" s="157" t="str">
        <f t="shared" si="0"/>
        <v>Netherlands</v>
      </c>
      <c r="I21" s="157" t="str">
        <f t="shared" si="1"/>
        <v>Pays-Bas</v>
      </c>
      <c r="J21" s="143"/>
      <c r="K21" s="143"/>
      <c r="L21" s="143"/>
      <c r="M21" s="143"/>
      <c r="N21" s="143"/>
      <c r="O21" s="143"/>
    </row>
    <row r="22" spans="1:15" s="161" customFormat="1" ht="12.75">
      <c r="A22" s="155"/>
      <c r="B22" s="143" t="s">
        <v>78</v>
      </c>
      <c r="C22" s="160" t="s">
        <v>156</v>
      </c>
      <c r="D22" s="143" t="s">
        <v>59</v>
      </c>
      <c r="E22" s="157"/>
      <c r="F22" s="158">
        <v>38.75875862790212</v>
      </c>
      <c r="G22" s="158">
        <v>15.988430020317313</v>
      </c>
      <c r="H22" s="157" t="str">
        <f t="shared" si="0"/>
        <v>Spain</v>
      </c>
      <c r="I22" s="157" t="str">
        <f t="shared" si="1"/>
        <v>Espagne</v>
      </c>
      <c r="J22" s="143"/>
      <c r="K22" s="143"/>
      <c r="L22" s="143"/>
      <c r="M22" s="143"/>
      <c r="N22" s="143"/>
      <c r="O22" s="143"/>
    </row>
    <row r="23" spans="1:15" s="161" customFormat="1" ht="12.75">
      <c r="A23" s="155"/>
      <c r="B23" s="143" t="s">
        <v>99</v>
      </c>
      <c r="C23" s="160" t="s">
        <v>99</v>
      </c>
      <c r="D23" s="143" t="s">
        <v>59</v>
      </c>
      <c r="E23" s="157"/>
      <c r="F23" s="158">
        <v>38.72797323009731</v>
      </c>
      <c r="G23" s="158">
        <v>19.35865630380503</v>
      </c>
      <c r="H23" s="157" t="str">
        <f t="shared" si="0"/>
        <v>Luxembourg</v>
      </c>
      <c r="I23" s="157" t="str">
        <f t="shared" si="1"/>
        <v>Luxembourg</v>
      </c>
      <c r="J23" s="143"/>
      <c r="K23" s="143"/>
      <c r="L23" s="143"/>
      <c r="M23" s="143"/>
      <c r="N23" s="143"/>
      <c r="O23" s="143"/>
    </row>
    <row r="24" spans="1:15" s="161" customFormat="1" ht="12.75">
      <c r="A24" s="155"/>
      <c r="B24" s="143" t="s">
        <v>89</v>
      </c>
      <c r="C24" s="160" t="s">
        <v>157</v>
      </c>
      <c r="D24" s="143" t="s">
        <v>59</v>
      </c>
      <c r="E24" s="157"/>
      <c r="F24" s="158">
        <v>38.48261721566519</v>
      </c>
      <c r="G24" s="158">
        <v>27.333346319167234</v>
      </c>
      <c r="H24" s="157" t="str">
        <f t="shared" si="0"/>
        <v>Switzerland</v>
      </c>
      <c r="I24" s="157" t="str">
        <f t="shared" si="1"/>
        <v>Suisse</v>
      </c>
      <c r="J24" s="143"/>
      <c r="K24" s="143"/>
      <c r="L24" s="143"/>
      <c r="M24" s="143"/>
      <c r="N24" s="143"/>
      <c r="O24" s="143"/>
    </row>
    <row r="25" spans="1:15" s="161" customFormat="1" ht="12.75">
      <c r="A25" s="155"/>
      <c r="B25" s="143" t="s">
        <v>76</v>
      </c>
      <c r="C25" s="160" t="s">
        <v>159</v>
      </c>
      <c r="D25" s="143" t="s">
        <v>59</v>
      </c>
      <c r="E25" s="157"/>
      <c r="F25" s="158">
        <v>38.44243124228384</v>
      </c>
      <c r="G25" s="158">
        <v>27.18717258070084</v>
      </c>
      <c r="H25" s="157" t="str">
        <f t="shared" si="0"/>
        <v>United Kingdom</v>
      </c>
      <c r="I25" s="157" t="str">
        <f t="shared" si="1"/>
        <v>Royaume-Uni</v>
      </c>
      <c r="J25" s="143"/>
      <c r="K25" s="143"/>
      <c r="L25" s="143"/>
      <c r="M25" s="143"/>
      <c r="N25" s="143"/>
      <c r="O25" s="143"/>
    </row>
    <row r="26" spans="1:15" s="161" customFormat="1" ht="12.75">
      <c r="A26" s="155"/>
      <c r="B26" s="143" t="s">
        <v>94</v>
      </c>
      <c r="C26" s="160" t="s">
        <v>141</v>
      </c>
      <c r="D26" s="143" t="s">
        <v>59</v>
      </c>
      <c r="E26" s="157"/>
      <c r="F26" s="158">
        <v>38.28905303907777</v>
      </c>
      <c r="G26" s="158">
        <v>28.54750813318878</v>
      </c>
      <c r="H26" s="157" t="str">
        <f t="shared" si="0"/>
        <v>Finland</v>
      </c>
      <c r="I26" s="157" t="str">
        <f t="shared" si="1"/>
        <v>Finlande</v>
      </c>
      <c r="J26" s="143"/>
      <c r="K26" s="143"/>
      <c r="L26" s="143"/>
      <c r="M26" s="143"/>
      <c r="N26" s="143"/>
      <c r="O26" s="143"/>
    </row>
    <row r="27" spans="1:15" s="161" customFormat="1" ht="12.75">
      <c r="A27" s="155"/>
      <c r="B27" s="143" t="s">
        <v>132</v>
      </c>
      <c r="C27" s="160" t="s">
        <v>162</v>
      </c>
      <c r="D27" s="143" t="s">
        <v>59</v>
      </c>
      <c r="E27" s="157"/>
      <c r="F27" s="158">
        <v>35.766100185130846</v>
      </c>
      <c r="G27" s="158">
        <v>31.608742629036847</v>
      </c>
      <c r="H27" s="157" t="str">
        <f t="shared" si="0"/>
        <v>Estonia</v>
      </c>
      <c r="I27" s="157" t="str">
        <f t="shared" si="1"/>
        <v>Estonie</v>
      </c>
      <c r="J27" s="143"/>
      <c r="K27" s="143"/>
      <c r="L27" s="143"/>
      <c r="M27" s="143"/>
      <c r="N27" s="143"/>
      <c r="O27" s="143"/>
    </row>
    <row r="28" spans="1:15" s="161" customFormat="1" ht="12.75">
      <c r="A28" s="155"/>
      <c r="B28" s="143" t="s">
        <v>32</v>
      </c>
      <c r="C28" s="160" t="s">
        <v>47</v>
      </c>
      <c r="D28" s="143" t="s">
        <v>59</v>
      </c>
      <c r="E28" s="157"/>
      <c r="F28" s="158">
        <v>35.42036300259897</v>
      </c>
      <c r="G28" s="158">
        <v>20.079794102095</v>
      </c>
      <c r="H28" s="157" t="str">
        <f t="shared" si="0"/>
        <v>OECD average</v>
      </c>
      <c r="I28" s="157" t="str">
        <f t="shared" si="1"/>
        <v>Moyenne de l'OCDE</v>
      </c>
      <c r="J28" s="143"/>
      <c r="K28" s="143"/>
      <c r="L28" s="143"/>
      <c r="M28" s="143"/>
      <c r="N28" s="143"/>
      <c r="O28" s="143"/>
    </row>
    <row r="29" spans="1:15" s="161" customFormat="1" ht="12.75">
      <c r="A29" s="155"/>
      <c r="B29" s="143" t="s">
        <v>85</v>
      </c>
      <c r="C29" s="160" t="s">
        <v>138</v>
      </c>
      <c r="D29" s="143" t="s">
        <v>59</v>
      </c>
      <c r="E29" s="157"/>
      <c r="F29" s="158">
        <v>33.732754549624886</v>
      </c>
      <c r="G29" s="158">
        <v>17.106037697412717</v>
      </c>
      <c r="H29" s="157" t="str">
        <f t="shared" si="0"/>
        <v>Chile</v>
      </c>
      <c r="I29" s="157" t="str">
        <f t="shared" si="1"/>
        <v>Chili</v>
      </c>
      <c r="J29" s="143"/>
      <c r="K29" s="143"/>
      <c r="L29" s="143"/>
      <c r="M29" s="143"/>
      <c r="N29" s="143"/>
      <c r="O29" s="143"/>
    </row>
    <row r="30" spans="1:15" s="161" customFormat="1" ht="12.75">
      <c r="A30" s="155"/>
      <c r="B30" s="143" t="s">
        <v>100</v>
      </c>
      <c r="C30" s="160" t="s">
        <v>145</v>
      </c>
      <c r="D30" s="143" t="s">
        <v>59</v>
      </c>
      <c r="E30" s="157"/>
      <c r="F30" s="158">
        <v>32.831466451080075</v>
      </c>
      <c r="G30" s="158">
        <v>23.586006606260714</v>
      </c>
      <c r="H30" s="157" t="str">
        <f t="shared" si="0"/>
        <v>Iceland</v>
      </c>
      <c r="I30" s="157" t="str">
        <f t="shared" si="1"/>
        <v>Islande</v>
      </c>
      <c r="J30" s="143"/>
      <c r="K30" s="143"/>
      <c r="L30" s="143"/>
      <c r="M30" s="143"/>
      <c r="N30" s="143"/>
      <c r="O30" s="143"/>
    </row>
    <row r="31" spans="1:15" s="161" customFormat="1" ht="12.75">
      <c r="A31" s="155"/>
      <c r="B31" s="143" t="s">
        <v>81</v>
      </c>
      <c r="C31" s="160" t="s">
        <v>154</v>
      </c>
      <c r="D31" s="143" t="s">
        <v>59</v>
      </c>
      <c r="E31" s="157"/>
      <c r="F31" s="158">
        <v>32.133198106828935</v>
      </c>
      <c r="G31" s="158">
        <v>12.038916343099189</v>
      </c>
      <c r="H31" s="157" t="str">
        <f t="shared" si="0"/>
        <v>Poland</v>
      </c>
      <c r="I31" s="157" t="str">
        <f t="shared" si="1"/>
        <v>Pologne</v>
      </c>
      <c r="J31" s="143"/>
      <c r="K31" s="143"/>
      <c r="L31" s="143"/>
      <c r="M31" s="143"/>
      <c r="N31" s="143"/>
      <c r="O31" s="143"/>
    </row>
    <row r="32" spans="1:15" s="161" customFormat="1" ht="12.75">
      <c r="A32" s="155"/>
      <c r="B32" s="143" t="s">
        <v>133</v>
      </c>
      <c r="C32" s="160" t="s">
        <v>165</v>
      </c>
      <c r="D32" s="143" t="s">
        <v>59</v>
      </c>
      <c r="E32" s="157"/>
      <c r="F32" s="158">
        <v>30.041326473714587</v>
      </c>
      <c r="G32" s="158">
        <v>16.059164384587458</v>
      </c>
      <c r="H32" s="157" t="str">
        <f t="shared" si="0"/>
        <v>Slovenia</v>
      </c>
      <c r="I32" s="157" t="str">
        <f t="shared" si="1"/>
        <v>Slovénie</v>
      </c>
      <c r="J32" s="143"/>
      <c r="K32" s="143"/>
      <c r="L32" s="143"/>
      <c r="M32" s="143"/>
      <c r="N32" s="143"/>
      <c r="O32" s="143"/>
    </row>
    <row r="33" spans="1:15" s="161" customFormat="1" ht="12.75">
      <c r="A33" s="155"/>
      <c r="B33" s="143" t="s">
        <v>88</v>
      </c>
      <c r="C33" s="160" t="s">
        <v>143</v>
      </c>
      <c r="D33" s="143" t="s">
        <v>59</v>
      </c>
      <c r="E33" s="157"/>
      <c r="F33" s="158">
        <v>28.227978095769686</v>
      </c>
      <c r="G33" s="158">
        <v>15.455970683118874</v>
      </c>
      <c r="H33" s="157" t="str">
        <f t="shared" si="0"/>
        <v>Greece</v>
      </c>
      <c r="I33" s="157" t="str">
        <f t="shared" si="1"/>
        <v>Grèce</v>
      </c>
      <c r="J33" s="143"/>
      <c r="K33" s="143"/>
      <c r="L33" s="143"/>
      <c r="M33" s="143"/>
      <c r="N33" s="143"/>
      <c r="O33" s="143"/>
    </row>
    <row r="34" spans="1:15" s="161" customFormat="1" ht="12.75">
      <c r="A34" s="155"/>
      <c r="B34" s="143" t="s">
        <v>87</v>
      </c>
      <c r="C34" s="160" t="s">
        <v>144</v>
      </c>
      <c r="D34" s="143" t="s">
        <v>59</v>
      </c>
      <c r="E34" s="157"/>
      <c r="F34" s="158">
        <v>23.960701725425363</v>
      </c>
      <c r="G34" s="158">
        <v>16.092919406343796</v>
      </c>
      <c r="H34" s="157" t="str">
        <f t="shared" si="0"/>
        <v>Hungary</v>
      </c>
      <c r="I34" s="157" t="str">
        <f t="shared" si="1"/>
        <v>Hongrie</v>
      </c>
      <c r="J34" s="143"/>
      <c r="K34" s="143"/>
      <c r="L34" s="143"/>
      <c r="M34" s="143"/>
      <c r="N34" s="143"/>
      <c r="O34" s="143"/>
    </row>
    <row r="35" spans="1:15" s="161" customFormat="1" ht="12.75">
      <c r="A35" s="155"/>
      <c r="B35" s="143" t="s">
        <v>74</v>
      </c>
      <c r="C35" s="160" t="s">
        <v>142</v>
      </c>
      <c r="D35" s="143" t="s">
        <v>59</v>
      </c>
      <c r="E35" s="157"/>
      <c r="F35" s="158">
        <v>23.916872469254972</v>
      </c>
      <c r="G35" s="158">
        <v>24.404270086261025</v>
      </c>
      <c r="H35" s="157" t="str">
        <f t="shared" si="0"/>
        <v>Germany</v>
      </c>
      <c r="I35" s="157" t="str">
        <f t="shared" si="1"/>
        <v>Allemagne</v>
      </c>
      <c r="J35" s="143"/>
      <c r="K35" s="143"/>
      <c r="L35" s="143"/>
      <c r="M35" s="143"/>
      <c r="N35" s="143"/>
      <c r="O35" s="143"/>
    </row>
    <row r="36" spans="1:15" s="161" customFormat="1" ht="12.75">
      <c r="A36" s="155"/>
      <c r="B36" s="143" t="s">
        <v>92</v>
      </c>
      <c r="C36" s="160" t="s">
        <v>92</v>
      </c>
      <c r="D36" s="143" t="s">
        <v>59</v>
      </c>
      <c r="E36" s="157"/>
      <c r="F36" s="158">
        <v>23.173708804797645</v>
      </c>
      <c r="G36" s="158">
        <v>7.661439492361315</v>
      </c>
      <c r="H36" s="157" t="str">
        <f t="shared" si="0"/>
        <v>Portugal</v>
      </c>
      <c r="I36" s="157" t="str">
        <f t="shared" si="1"/>
        <v>Portugal</v>
      </c>
      <c r="J36" s="143"/>
      <c r="K36" s="143"/>
      <c r="L36" s="143"/>
      <c r="M36" s="143"/>
      <c r="N36" s="143"/>
      <c r="O36" s="143"/>
    </row>
    <row r="37" spans="1:15" s="161" customFormat="1" ht="12.75">
      <c r="A37" s="155"/>
      <c r="B37" s="143" t="s">
        <v>79</v>
      </c>
      <c r="C37" s="160" t="s">
        <v>147</v>
      </c>
      <c r="D37" s="143" t="s">
        <v>59</v>
      </c>
      <c r="E37" s="157"/>
      <c r="F37" s="158">
        <v>19.9048403908965</v>
      </c>
      <c r="G37" s="158">
        <v>9.840640503103291</v>
      </c>
      <c r="H37" s="157" t="str">
        <f t="shared" si="0"/>
        <v>Italy</v>
      </c>
      <c r="I37" s="157" t="str">
        <f t="shared" si="1"/>
        <v>Italie</v>
      </c>
      <c r="J37" s="143"/>
      <c r="K37" s="143"/>
      <c r="L37" s="143"/>
      <c r="M37" s="143"/>
      <c r="N37" s="143"/>
      <c r="O37" s="143"/>
    </row>
    <row r="38" spans="1:15" s="161" customFormat="1" ht="12.75">
      <c r="A38" s="155"/>
      <c r="B38" s="143" t="s">
        <v>75</v>
      </c>
      <c r="C38" s="160" t="s">
        <v>150</v>
      </c>
      <c r="D38" s="143" t="s">
        <v>59</v>
      </c>
      <c r="E38" s="157"/>
      <c r="F38" s="158">
        <v>19.70612692895017</v>
      </c>
      <c r="G38" s="158">
        <v>9.60533968988935</v>
      </c>
      <c r="H38" s="157" t="str">
        <f t="shared" si="0"/>
        <v>Mexico</v>
      </c>
      <c r="I38" s="157" t="str">
        <f t="shared" si="1"/>
        <v>Mexique</v>
      </c>
      <c r="J38" s="143"/>
      <c r="K38" s="143"/>
      <c r="L38" s="143"/>
      <c r="M38" s="143"/>
      <c r="N38" s="143"/>
      <c r="O38" s="143"/>
    </row>
    <row r="39" spans="1:15" s="161" customFormat="1" ht="12.75">
      <c r="A39" s="155"/>
      <c r="B39" s="143" t="s">
        <v>97</v>
      </c>
      <c r="C39" s="160" t="s">
        <v>136</v>
      </c>
      <c r="D39" s="143" t="s">
        <v>59</v>
      </c>
      <c r="E39" s="157"/>
      <c r="F39" s="158">
        <v>19.391312873622137</v>
      </c>
      <c r="G39" s="158">
        <v>15.211576526058769</v>
      </c>
      <c r="H39" s="157" t="str">
        <f t="shared" si="0"/>
        <v>Austria</v>
      </c>
      <c r="I39" s="157" t="str">
        <f t="shared" si="1"/>
        <v>Autriche</v>
      </c>
      <c r="J39" s="143"/>
      <c r="K39" s="143"/>
      <c r="L39" s="143"/>
      <c r="M39" s="143"/>
      <c r="N39" s="143"/>
      <c r="O39" s="143"/>
    </row>
    <row r="40" spans="1:15" s="161" customFormat="1" ht="12.75">
      <c r="A40" s="155"/>
      <c r="B40" s="143" t="s">
        <v>98</v>
      </c>
      <c r="C40" s="160" t="s">
        <v>155</v>
      </c>
      <c r="D40" s="143" t="s">
        <v>59</v>
      </c>
      <c r="E40" s="157"/>
      <c r="F40" s="158">
        <v>18.438621833991807</v>
      </c>
      <c r="G40" s="158">
        <v>10.869203339787454</v>
      </c>
      <c r="H40" s="157" t="str">
        <f t="shared" si="0"/>
        <v>Slovak Republic</v>
      </c>
      <c r="I40" s="157" t="str">
        <f t="shared" si="1"/>
        <v>Rép. slovaque</v>
      </c>
      <c r="J40" s="143"/>
      <c r="K40" s="143"/>
      <c r="L40" s="143"/>
      <c r="M40" s="143"/>
      <c r="N40" s="143"/>
      <c r="O40" s="143"/>
    </row>
    <row r="41" spans="1:15" s="161" customFormat="1" ht="12.75">
      <c r="A41" s="155"/>
      <c r="B41" s="143" t="s">
        <v>91</v>
      </c>
      <c r="C41" s="160" t="s">
        <v>139</v>
      </c>
      <c r="D41" s="143" t="s">
        <v>59</v>
      </c>
      <c r="E41" s="155"/>
      <c r="F41" s="158">
        <v>17.674836407959877</v>
      </c>
      <c r="G41" s="158">
        <v>10.622328071992078</v>
      </c>
      <c r="H41" s="157" t="str">
        <f t="shared" si="0"/>
        <v>Czech Republic</v>
      </c>
      <c r="I41" s="157" t="str">
        <f t="shared" si="1"/>
        <v>Rép. tchèque</v>
      </c>
      <c r="J41" s="143"/>
      <c r="K41" s="143"/>
      <c r="L41" s="143"/>
      <c r="M41" s="143"/>
      <c r="N41" s="143"/>
      <c r="O41" s="143"/>
    </row>
    <row r="42" spans="1:15" s="161" customFormat="1" ht="12.75">
      <c r="A42" s="143"/>
      <c r="B42" s="143" t="s">
        <v>82</v>
      </c>
      <c r="C42" s="160" t="s">
        <v>158</v>
      </c>
      <c r="D42" s="143" t="s">
        <v>59</v>
      </c>
      <c r="E42" s="155"/>
      <c r="F42" s="158">
        <v>15.463108320251177</v>
      </c>
      <c r="G42" s="158">
        <v>9.457689284778622</v>
      </c>
      <c r="H42" s="157" t="str">
        <f t="shared" si="0"/>
        <v>Turkey</v>
      </c>
      <c r="I42" s="157" t="str">
        <f t="shared" si="1"/>
        <v>Turquie</v>
      </c>
      <c r="J42" s="143"/>
      <c r="K42" s="143"/>
      <c r="L42" s="143"/>
      <c r="M42" s="143"/>
      <c r="N42" s="143"/>
      <c r="O42" s="143"/>
    </row>
    <row r="43" spans="2:9" ht="12.75">
      <c r="B43" s="143" t="s">
        <v>134</v>
      </c>
      <c r="C43" s="160" t="s">
        <v>161</v>
      </c>
      <c r="D43" s="143" t="s">
        <v>59</v>
      </c>
      <c r="F43" s="158">
        <v>11.000713087173324</v>
      </c>
      <c r="G43" s="158">
        <v>9.147316860961844</v>
      </c>
      <c r="H43" s="157" t="str">
        <f>CONCATENATE(B43,E43)</f>
        <v>Brazil</v>
      </c>
      <c r="I43" s="157" t="str">
        <f>CONCATENATE(C43,E43)</f>
        <v>Brésil</v>
      </c>
    </row>
  </sheetData>
  <sheetProtection/>
  <mergeCells count="4">
    <mergeCell ref="A1:F1"/>
    <mergeCell ref="I1:P1"/>
    <mergeCell ref="A3:H3"/>
    <mergeCell ref="J3:O3"/>
  </mergeCells>
  <conditionalFormatting sqref="A7:A41 C7:C43 D40:D42 D25:D38">
    <cfRule type="expression" priority="2" dxfId="8" stopIfTrue="1">
      <formula>#REF!=0</formula>
    </cfRule>
  </conditionalFormatting>
  <conditionalFormatting sqref="E41:E42">
    <cfRule type="expression" priority="1" dxfId="8" stopIfTrue="1">
      <formula>#REF!=0</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P42"/>
  <sheetViews>
    <sheetView zoomScalePageLayoutView="0" workbookViewId="0" topLeftCell="A1">
      <selection activeCell="I1" sqref="I1:P3"/>
    </sheetView>
  </sheetViews>
  <sheetFormatPr defaultColWidth="9.33203125" defaultRowHeight="11.25"/>
  <cols>
    <col min="1" max="3" width="9.33203125" style="162" customWidth="1"/>
    <col min="4" max="4" width="9.33203125" style="164" customWidth="1"/>
    <col min="5" max="8" width="9.33203125" style="162" customWidth="1"/>
    <col min="9" max="9" width="16" style="165" customWidth="1"/>
    <col min="10" max="15" width="9.33203125" style="165" customWidth="1"/>
    <col min="16" max="16384" width="9.33203125" style="163" customWidth="1"/>
  </cols>
  <sheetData>
    <row r="1" spans="1:16" ht="39" customHeight="1">
      <c r="A1" s="304" t="s">
        <v>112</v>
      </c>
      <c r="B1" s="305"/>
      <c r="C1" s="305"/>
      <c r="D1" s="305"/>
      <c r="E1" s="305"/>
      <c r="F1" s="305"/>
      <c r="I1" s="304"/>
      <c r="J1" s="306"/>
      <c r="K1" s="306"/>
      <c r="L1" s="306"/>
      <c r="M1" s="306"/>
      <c r="N1" s="306"/>
      <c r="O1" s="306"/>
      <c r="P1" s="306"/>
    </row>
    <row r="2" spans="9:16" ht="12.75">
      <c r="I2" s="162"/>
      <c r="J2" s="162"/>
      <c r="K2" s="162"/>
      <c r="L2" s="162"/>
      <c r="M2" s="162"/>
      <c r="N2" s="162"/>
      <c r="O2" s="162"/>
      <c r="P2" s="183"/>
    </row>
    <row r="3" spans="1:16" ht="53.25" customHeight="1">
      <c r="A3" s="307" t="s">
        <v>124</v>
      </c>
      <c r="B3" s="308"/>
      <c r="C3" s="308"/>
      <c r="D3" s="308"/>
      <c r="E3" s="308"/>
      <c r="F3" s="308"/>
      <c r="G3" s="308"/>
      <c r="H3" s="308"/>
      <c r="I3" s="162"/>
      <c r="J3" s="309"/>
      <c r="K3" s="309"/>
      <c r="L3" s="309"/>
      <c r="M3" s="309"/>
      <c r="N3" s="309"/>
      <c r="O3" s="309"/>
      <c r="P3" s="183"/>
    </row>
    <row r="5" spans="5:14" ht="12.75">
      <c r="E5" s="165"/>
      <c r="F5" s="215"/>
      <c r="G5" s="215"/>
      <c r="J5" s="148"/>
      <c r="K5" s="149"/>
      <c r="N5" s="150"/>
    </row>
    <row r="6" spans="1:15" ht="38.25">
      <c r="A6" s="166" t="s">
        <v>63</v>
      </c>
      <c r="B6" s="167" t="s">
        <v>64</v>
      </c>
      <c r="C6" s="168" t="s">
        <v>65</v>
      </c>
      <c r="D6" s="169" t="s">
        <v>70</v>
      </c>
      <c r="E6" s="170" t="s">
        <v>67</v>
      </c>
      <c r="F6" s="153" t="s">
        <v>118</v>
      </c>
      <c r="G6" s="153" t="s">
        <v>119</v>
      </c>
      <c r="H6" s="171" t="s">
        <v>68</v>
      </c>
      <c r="I6" s="171" t="s">
        <v>69</v>
      </c>
      <c r="K6" s="148"/>
      <c r="L6" s="149"/>
      <c r="M6" s="150"/>
      <c r="N6" s="150"/>
      <c r="O6" s="149"/>
    </row>
    <row r="7" spans="1:9" ht="12.75">
      <c r="A7" s="172"/>
      <c r="B7" s="143" t="s">
        <v>73</v>
      </c>
      <c r="C7" s="173" t="s">
        <v>149</v>
      </c>
      <c r="D7" s="174" t="s">
        <v>59</v>
      </c>
      <c r="E7" s="175"/>
      <c r="F7" s="176">
        <v>97.57581255163429</v>
      </c>
      <c r="G7" s="176">
        <v>40.36306898247393</v>
      </c>
      <c r="H7" s="177" t="str">
        <f aca="true" t="shared" si="0" ref="H7:H42">CONCATENATE(B7,E7)</f>
        <v>Korea</v>
      </c>
      <c r="I7" s="178" t="str">
        <f aca="true" t="shared" si="1" ref="I7:I42">CONCATENATE(C7,E7)</f>
        <v>Corée</v>
      </c>
    </row>
    <row r="8" spans="1:9" ht="12.75">
      <c r="A8" s="172"/>
      <c r="B8" s="143" t="s">
        <v>98</v>
      </c>
      <c r="C8" s="173" t="s">
        <v>155</v>
      </c>
      <c r="D8" s="174" t="s">
        <v>59</v>
      </c>
      <c r="E8" s="179"/>
      <c r="F8" s="176">
        <v>94.4624248984556</v>
      </c>
      <c r="G8" s="176">
        <v>80.85479734609306</v>
      </c>
      <c r="H8" s="177" t="str">
        <f t="shared" si="0"/>
        <v>Slovak Republic</v>
      </c>
      <c r="I8" s="178" t="str">
        <f t="shared" si="1"/>
        <v>Rép. slovaque</v>
      </c>
    </row>
    <row r="9" spans="1:9" ht="12.75">
      <c r="A9" s="172"/>
      <c r="B9" s="143" t="s">
        <v>91</v>
      </c>
      <c r="C9" s="173" t="s">
        <v>139</v>
      </c>
      <c r="D9" s="174" t="s">
        <v>59</v>
      </c>
      <c r="E9" s="179"/>
      <c r="F9" s="176">
        <v>94.22112330366281</v>
      </c>
      <c r="G9" s="176">
        <v>85.14564494229353</v>
      </c>
      <c r="H9" s="177" t="str">
        <f t="shared" si="0"/>
        <v>Czech Republic</v>
      </c>
      <c r="I9" s="178" t="str">
        <f t="shared" si="1"/>
        <v>Rép. tchèque</v>
      </c>
    </row>
    <row r="10" spans="1:9" ht="12.75">
      <c r="A10" s="172"/>
      <c r="B10" s="143" t="s">
        <v>81</v>
      </c>
      <c r="C10" s="173" t="s">
        <v>154</v>
      </c>
      <c r="D10" s="174" t="s">
        <v>59</v>
      </c>
      <c r="E10" s="179"/>
      <c r="F10" s="176">
        <v>92.82285327924274</v>
      </c>
      <c r="G10" s="176">
        <v>75.95305330038828</v>
      </c>
      <c r="H10" s="177" t="str">
        <f t="shared" si="0"/>
        <v>Poland</v>
      </c>
      <c r="I10" s="178" t="str">
        <f t="shared" si="1"/>
        <v>Pologne</v>
      </c>
    </row>
    <row r="11" spans="1:15" s="183" customFormat="1" ht="12.75">
      <c r="A11" s="172"/>
      <c r="B11" s="143" t="s">
        <v>133</v>
      </c>
      <c r="C11" s="180" t="s">
        <v>165</v>
      </c>
      <c r="D11" s="174" t="s">
        <v>59</v>
      </c>
      <c r="E11" s="179"/>
      <c r="F11" s="176">
        <v>92.37953870050721</v>
      </c>
      <c r="G11" s="176">
        <v>71.47974770383944</v>
      </c>
      <c r="H11" s="181" t="str">
        <f t="shared" si="0"/>
        <v>Slovenia</v>
      </c>
      <c r="I11" s="182" t="str">
        <f t="shared" si="1"/>
        <v>Slovénie</v>
      </c>
      <c r="J11" s="162"/>
      <c r="K11" s="162"/>
      <c r="L11" s="162"/>
      <c r="M11" s="162"/>
      <c r="N11" s="162"/>
      <c r="O11" s="162"/>
    </row>
    <row r="12" spans="1:15" s="183" customFormat="1" ht="12.75">
      <c r="A12" s="172"/>
      <c r="B12" s="143" t="s">
        <v>80</v>
      </c>
      <c r="C12" s="180" t="s">
        <v>80</v>
      </c>
      <c r="D12" s="174" t="s">
        <v>59</v>
      </c>
      <c r="E12" s="179"/>
      <c r="F12" s="176">
        <v>91.90140845070424</v>
      </c>
      <c r="G12" s="176">
        <v>79.5839255717793</v>
      </c>
      <c r="H12" s="181" t="str">
        <f t="shared" si="0"/>
        <v>Canada</v>
      </c>
      <c r="I12" s="182" t="str">
        <f t="shared" si="1"/>
        <v>Canada</v>
      </c>
      <c r="J12" s="162"/>
      <c r="K12" s="162"/>
      <c r="L12" s="162"/>
      <c r="M12" s="162"/>
      <c r="N12" s="162"/>
      <c r="O12" s="162"/>
    </row>
    <row r="13" spans="1:15" s="183" customFormat="1" ht="12.75">
      <c r="A13" s="172"/>
      <c r="B13" s="143" t="s">
        <v>86</v>
      </c>
      <c r="C13" s="180" t="s">
        <v>166</v>
      </c>
      <c r="D13" s="174" t="s">
        <v>59</v>
      </c>
      <c r="E13" s="179"/>
      <c r="F13" s="176">
        <v>91.1910870657057</v>
      </c>
      <c r="G13" s="176">
        <v>74.97440358172521</v>
      </c>
      <c r="H13" s="181" t="str">
        <f t="shared" si="0"/>
        <v>Sweden</v>
      </c>
      <c r="I13" s="182" t="str">
        <f t="shared" si="1"/>
        <v>Suède</v>
      </c>
      <c r="J13" s="162"/>
      <c r="K13" s="162"/>
      <c r="L13" s="162"/>
      <c r="M13" s="162"/>
      <c r="N13" s="162"/>
      <c r="O13" s="162"/>
    </row>
    <row r="14" spans="1:15" s="183" customFormat="1" ht="12.75">
      <c r="A14" s="172"/>
      <c r="B14" s="143" t="s">
        <v>102</v>
      </c>
      <c r="C14" s="180" t="s">
        <v>164</v>
      </c>
      <c r="D14" s="174" t="s">
        <v>59</v>
      </c>
      <c r="E14" s="179">
        <v>2</v>
      </c>
      <c r="F14" s="176">
        <v>91.02</v>
      </c>
      <c r="G14" s="176">
        <v>71.19</v>
      </c>
      <c r="H14" s="181" t="str">
        <f t="shared" si="0"/>
        <v>Russian Federation2</v>
      </c>
      <c r="I14" s="182" t="str">
        <f t="shared" si="1"/>
        <v>Fédération de Russie2</v>
      </c>
      <c r="J14" s="162"/>
      <c r="K14" s="162"/>
      <c r="L14" s="162"/>
      <c r="M14" s="162"/>
      <c r="N14" s="162"/>
      <c r="O14" s="162"/>
    </row>
    <row r="15" spans="1:15" s="183" customFormat="1" ht="12.75">
      <c r="A15" s="172"/>
      <c r="B15" s="143" t="s">
        <v>89</v>
      </c>
      <c r="C15" s="180" t="s">
        <v>157</v>
      </c>
      <c r="D15" s="174" t="s">
        <v>59</v>
      </c>
      <c r="E15" s="179"/>
      <c r="F15" s="176">
        <v>90.30048816380011</v>
      </c>
      <c r="G15" s="176">
        <v>82.7364381153632</v>
      </c>
      <c r="H15" s="181" t="str">
        <f t="shared" si="0"/>
        <v>Switzerland</v>
      </c>
      <c r="I15" s="182" t="str">
        <f t="shared" si="1"/>
        <v>Suisse</v>
      </c>
      <c r="J15" s="162"/>
      <c r="K15" s="162"/>
      <c r="L15" s="162"/>
      <c r="M15" s="162"/>
      <c r="N15" s="162"/>
      <c r="O15" s="162"/>
    </row>
    <row r="16" spans="1:15" s="183" customFormat="1" ht="12.75">
      <c r="A16" s="172"/>
      <c r="B16" s="143" t="s">
        <v>94</v>
      </c>
      <c r="C16" s="180" t="s">
        <v>141</v>
      </c>
      <c r="D16" s="174" t="s">
        <v>59</v>
      </c>
      <c r="E16" s="179"/>
      <c r="F16" s="176">
        <v>90.12802377142334</v>
      </c>
      <c r="G16" s="176">
        <v>65.8686127881201</v>
      </c>
      <c r="H16" s="181" t="str">
        <f t="shared" si="0"/>
        <v>Finland</v>
      </c>
      <c r="I16" s="182" t="str">
        <f t="shared" si="1"/>
        <v>Finlande</v>
      </c>
      <c r="J16" s="162"/>
      <c r="K16" s="162"/>
      <c r="L16" s="162"/>
      <c r="M16" s="162"/>
      <c r="N16" s="162"/>
      <c r="O16" s="162"/>
    </row>
    <row r="17" spans="1:15" s="183" customFormat="1" ht="12.75">
      <c r="A17" s="172"/>
      <c r="B17" s="143" t="s">
        <v>71</v>
      </c>
      <c r="C17" s="180" t="s">
        <v>160</v>
      </c>
      <c r="D17" s="174" t="s">
        <v>59</v>
      </c>
      <c r="E17" s="179"/>
      <c r="F17" s="176">
        <v>88.12579105355415</v>
      </c>
      <c r="G17" s="176">
        <v>88.78328873397301</v>
      </c>
      <c r="H17" s="181" t="str">
        <f t="shared" si="0"/>
        <v>United States</v>
      </c>
      <c r="I17" s="182" t="str">
        <f t="shared" si="1"/>
        <v>États-Unis</v>
      </c>
      <c r="J17" s="162"/>
      <c r="K17" s="162"/>
      <c r="L17" s="162"/>
      <c r="M17" s="162"/>
      <c r="N17" s="162"/>
      <c r="O17" s="162"/>
    </row>
    <row r="18" spans="1:15" s="183" customFormat="1" ht="12.75">
      <c r="A18" s="172"/>
      <c r="B18" s="143" t="s">
        <v>97</v>
      </c>
      <c r="C18" s="180" t="s">
        <v>136</v>
      </c>
      <c r="D18" s="174" t="s">
        <v>59</v>
      </c>
      <c r="E18" s="179"/>
      <c r="F18" s="176">
        <v>87.6876852382429</v>
      </c>
      <c r="G18" s="176">
        <v>70.50532838337783</v>
      </c>
      <c r="H18" s="181" t="str">
        <f t="shared" si="0"/>
        <v>Austria</v>
      </c>
      <c r="I18" s="182" t="str">
        <f t="shared" si="1"/>
        <v>Autriche</v>
      </c>
      <c r="J18" s="162"/>
      <c r="K18" s="162"/>
      <c r="L18" s="162"/>
      <c r="M18" s="162"/>
      <c r="N18" s="162"/>
      <c r="O18" s="162"/>
    </row>
    <row r="19" spans="1:15" s="183" customFormat="1" ht="12.75">
      <c r="A19" s="172"/>
      <c r="B19" s="143" t="s">
        <v>131</v>
      </c>
      <c r="C19" s="180" t="s">
        <v>163</v>
      </c>
      <c r="D19" s="174" t="s">
        <v>59</v>
      </c>
      <c r="E19" s="179"/>
      <c r="F19" s="176">
        <v>87.4629794165556</v>
      </c>
      <c r="G19" s="176">
        <v>72.2946752337935</v>
      </c>
      <c r="H19" s="181" t="str">
        <f t="shared" si="0"/>
        <v>Israel</v>
      </c>
      <c r="I19" s="182" t="str">
        <f t="shared" si="1"/>
        <v>Israël</v>
      </c>
      <c r="J19" s="162"/>
      <c r="K19" s="162"/>
      <c r="L19" s="162"/>
      <c r="M19" s="162"/>
      <c r="N19" s="162"/>
      <c r="O19" s="162"/>
    </row>
    <row r="20" spans="1:15" s="183" customFormat="1" ht="12.75">
      <c r="A20" s="172"/>
      <c r="B20" s="143" t="s">
        <v>93</v>
      </c>
      <c r="C20" s="180" t="s">
        <v>140</v>
      </c>
      <c r="D20" s="174" t="s">
        <v>59</v>
      </c>
      <c r="E20" s="179"/>
      <c r="F20" s="176">
        <v>86.06105399655029</v>
      </c>
      <c r="G20" s="176">
        <v>69.07294122342695</v>
      </c>
      <c r="H20" s="181" t="str">
        <f t="shared" si="0"/>
        <v>Denmark</v>
      </c>
      <c r="I20" s="182" t="str">
        <f t="shared" si="1"/>
        <v>Danemark</v>
      </c>
      <c r="J20" s="162"/>
      <c r="K20" s="162"/>
      <c r="L20" s="162"/>
      <c r="M20" s="162"/>
      <c r="N20" s="162"/>
      <c r="O20" s="162"/>
    </row>
    <row r="21" spans="1:15" s="183" customFormat="1" ht="12.75">
      <c r="A21" s="172"/>
      <c r="B21" s="143" t="s">
        <v>74</v>
      </c>
      <c r="C21" s="180" t="s">
        <v>142</v>
      </c>
      <c r="D21" s="174" t="s">
        <v>59</v>
      </c>
      <c r="E21" s="179"/>
      <c r="F21" s="176">
        <v>85.77642944000803</v>
      </c>
      <c r="G21" s="176">
        <v>82.24047327891066</v>
      </c>
      <c r="H21" s="181" t="str">
        <f t="shared" si="0"/>
        <v>Germany</v>
      </c>
      <c r="I21" s="182" t="str">
        <f t="shared" si="1"/>
        <v>Allemagne</v>
      </c>
      <c r="J21" s="162"/>
      <c r="K21" s="162"/>
      <c r="L21" s="162"/>
      <c r="M21" s="162"/>
      <c r="N21" s="162"/>
      <c r="O21" s="162"/>
    </row>
    <row r="22" spans="1:15" s="183" customFormat="1" ht="12.75">
      <c r="A22" s="172"/>
      <c r="B22" s="143" t="s">
        <v>87</v>
      </c>
      <c r="C22" s="180" t="s">
        <v>144</v>
      </c>
      <c r="D22" s="174" t="s">
        <v>59</v>
      </c>
      <c r="E22" s="179"/>
      <c r="F22" s="176">
        <v>85.5931044888916</v>
      </c>
      <c r="G22" s="176">
        <v>70.46726611921072</v>
      </c>
      <c r="H22" s="181" t="str">
        <f t="shared" si="0"/>
        <v>Hungary</v>
      </c>
      <c r="I22" s="182" t="str">
        <f t="shared" si="1"/>
        <v>Hongrie</v>
      </c>
      <c r="J22" s="162"/>
      <c r="K22" s="162"/>
      <c r="L22" s="162"/>
      <c r="M22" s="162"/>
      <c r="N22" s="162"/>
      <c r="O22" s="162"/>
    </row>
    <row r="23" spans="1:15" s="183" customFormat="1" ht="12.75">
      <c r="A23" s="172"/>
      <c r="B23" s="143" t="s">
        <v>132</v>
      </c>
      <c r="C23" s="180" t="s">
        <v>162</v>
      </c>
      <c r="D23" s="174" t="s">
        <v>59</v>
      </c>
      <c r="E23" s="179"/>
      <c r="F23" s="176">
        <v>85.10494076358219</v>
      </c>
      <c r="G23" s="176">
        <v>82.8025041405738</v>
      </c>
      <c r="H23" s="181" t="str">
        <f t="shared" si="0"/>
        <v>Estonia</v>
      </c>
      <c r="I23" s="182" t="str">
        <f t="shared" si="1"/>
        <v>Estonie</v>
      </c>
      <c r="J23" s="162"/>
      <c r="K23" s="162"/>
      <c r="L23" s="162"/>
      <c r="M23" s="162"/>
      <c r="N23" s="162"/>
      <c r="O23" s="162"/>
    </row>
    <row r="24" spans="1:15" s="183" customFormat="1" ht="12.75">
      <c r="A24" s="172"/>
      <c r="B24" s="143" t="s">
        <v>96</v>
      </c>
      <c r="C24" s="180" t="s">
        <v>146</v>
      </c>
      <c r="D24" s="174" t="s">
        <v>59</v>
      </c>
      <c r="E24" s="179"/>
      <c r="F24" s="176">
        <v>84.68078798221471</v>
      </c>
      <c r="G24" s="176">
        <v>44.726252409532435</v>
      </c>
      <c r="H24" s="181" t="str">
        <f t="shared" si="0"/>
        <v>Ireland</v>
      </c>
      <c r="I24" s="182" t="str">
        <f t="shared" si="1"/>
        <v>Irlande</v>
      </c>
      <c r="J24" s="162"/>
      <c r="K24" s="162"/>
      <c r="L24" s="162"/>
      <c r="M24" s="162"/>
      <c r="N24" s="162"/>
      <c r="O24" s="162"/>
    </row>
    <row r="25" spans="1:15" s="183" customFormat="1" ht="12.75">
      <c r="A25" s="172"/>
      <c r="B25" s="143" t="s">
        <v>85</v>
      </c>
      <c r="C25" s="180" t="s">
        <v>138</v>
      </c>
      <c r="D25" s="174" t="s">
        <v>59</v>
      </c>
      <c r="E25" s="179"/>
      <c r="F25" s="176">
        <v>84.54162230841696</v>
      </c>
      <c r="G25" s="176">
        <v>39.25753372832412</v>
      </c>
      <c r="H25" s="181" t="str">
        <f t="shared" si="0"/>
        <v>Chile</v>
      </c>
      <c r="I25" s="182" t="str">
        <f t="shared" si="1"/>
        <v>Chili</v>
      </c>
      <c r="J25" s="162"/>
      <c r="K25" s="162"/>
      <c r="L25" s="162"/>
      <c r="M25" s="162"/>
      <c r="N25" s="162"/>
      <c r="O25" s="162"/>
    </row>
    <row r="26" spans="1:15" s="183" customFormat="1" ht="12.75">
      <c r="A26" s="172"/>
      <c r="B26" s="143" t="s">
        <v>101</v>
      </c>
      <c r="C26" s="180" t="s">
        <v>153</v>
      </c>
      <c r="D26" s="174" t="s">
        <v>59</v>
      </c>
      <c r="E26" s="179"/>
      <c r="F26" s="176">
        <v>84.02185046090817</v>
      </c>
      <c r="G26" s="176">
        <v>78.3140958377055</v>
      </c>
      <c r="H26" s="181" t="str">
        <f t="shared" si="0"/>
        <v>Norway</v>
      </c>
      <c r="I26" s="182" t="str">
        <f t="shared" si="1"/>
        <v>Norvège</v>
      </c>
      <c r="J26" s="162"/>
      <c r="K26" s="162"/>
      <c r="L26" s="162"/>
      <c r="M26" s="162"/>
      <c r="N26" s="162"/>
      <c r="O26" s="162"/>
    </row>
    <row r="27" spans="1:15" s="183" customFormat="1" ht="12.75">
      <c r="A27" s="172"/>
      <c r="B27" s="143" t="s">
        <v>90</v>
      </c>
      <c r="C27" s="180" t="s">
        <v>137</v>
      </c>
      <c r="D27" s="174" t="s">
        <v>59</v>
      </c>
      <c r="E27" s="179"/>
      <c r="F27" s="176">
        <v>83.10085104026692</v>
      </c>
      <c r="G27" s="176">
        <v>52.07972346010882</v>
      </c>
      <c r="H27" s="181" t="str">
        <f t="shared" si="0"/>
        <v>Belgium</v>
      </c>
      <c r="I27" s="182" t="str">
        <f t="shared" si="1"/>
        <v>Belgique</v>
      </c>
      <c r="J27" s="162"/>
      <c r="K27" s="162"/>
      <c r="L27" s="162"/>
      <c r="M27" s="162"/>
      <c r="N27" s="162"/>
      <c r="O27" s="162"/>
    </row>
    <row r="28" spans="1:15" s="183" customFormat="1" ht="12.75">
      <c r="A28" s="172"/>
      <c r="B28" s="143" t="s">
        <v>77</v>
      </c>
      <c r="C28" s="180" t="s">
        <v>77</v>
      </c>
      <c r="D28" s="174" t="s">
        <v>59</v>
      </c>
      <c r="E28" s="179"/>
      <c r="F28" s="176">
        <v>82.87662180178955</v>
      </c>
      <c r="G28" s="176">
        <v>54.95780860405753</v>
      </c>
      <c r="H28" s="181" t="str">
        <f t="shared" si="0"/>
        <v>France</v>
      </c>
      <c r="I28" s="182" t="str">
        <f t="shared" si="1"/>
        <v>France</v>
      </c>
      <c r="J28" s="162"/>
      <c r="K28" s="162"/>
      <c r="L28" s="162"/>
      <c r="M28" s="162"/>
      <c r="N28" s="162"/>
      <c r="O28" s="162"/>
    </row>
    <row r="29" spans="1:15" s="183" customFormat="1" ht="12.75">
      <c r="A29" s="172"/>
      <c r="B29" s="143" t="s">
        <v>83</v>
      </c>
      <c r="C29" s="180" t="s">
        <v>135</v>
      </c>
      <c r="D29" s="174" t="s">
        <v>59</v>
      </c>
      <c r="E29" s="179"/>
      <c r="F29" s="176">
        <v>82.47930973762986</v>
      </c>
      <c r="G29" s="176">
        <v>55.47569087905709</v>
      </c>
      <c r="H29" s="181" t="str">
        <f t="shared" si="0"/>
        <v>Australia</v>
      </c>
      <c r="I29" s="182" t="str">
        <f t="shared" si="1"/>
        <v>Australie</v>
      </c>
      <c r="J29" s="162"/>
      <c r="K29" s="162"/>
      <c r="L29" s="162"/>
      <c r="M29" s="162"/>
      <c r="N29" s="162"/>
      <c r="O29" s="162"/>
    </row>
    <row r="30" spans="1:15" s="183" customFormat="1" ht="12.75">
      <c r="A30" s="172"/>
      <c r="B30" s="143" t="s">
        <v>84</v>
      </c>
      <c r="C30" s="180" t="s">
        <v>151</v>
      </c>
      <c r="D30" s="174" t="s">
        <v>59</v>
      </c>
      <c r="E30" s="179"/>
      <c r="F30" s="176">
        <v>82.38012482613097</v>
      </c>
      <c r="G30" s="176">
        <v>62.22599357604498</v>
      </c>
      <c r="H30" s="181" t="str">
        <f t="shared" si="0"/>
        <v>Netherlands</v>
      </c>
      <c r="I30" s="182" t="str">
        <f t="shared" si="1"/>
        <v>Pays-Bas</v>
      </c>
      <c r="J30" s="162"/>
      <c r="K30" s="162"/>
      <c r="L30" s="162"/>
      <c r="M30" s="162"/>
      <c r="N30" s="162"/>
      <c r="O30" s="162"/>
    </row>
    <row r="31" spans="1:15" s="183" customFormat="1" ht="12.75">
      <c r="A31" s="172"/>
      <c r="B31" s="143" t="s">
        <v>32</v>
      </c>
      <c r="C31" s="180" t="s">
        <v>47</v>
      </c>
      <c r="D31" s="174" t="s">
        <v>59</v>
      </c>
      <c r="E31" s="179"/>
      <c r="F31" s="176">
        <v>79.98959716550897</v>
      </c>
      <c r="G31" s="176">
        <v>58.219327581698884</v>
      </c>
      <c r="H31" s="181" t="str">
        <f t="shared" si="0"/>
        <v>OECD average</v>
      </c>
      <c r="I31" s="182" t="str">
        <f t="shared" si="1"/>
        <v>Moyenne de l'OCDE</v>
      </c>
      <c r="J31" s="162"/>
      <c r="K31" s="162"/>
      <c r="L31" s="162"/>
      <c r="M31" s="162"/>
      <c r="N31" s="162"/>
      <c r="O31" s="162"/>
    </row>
    <row r="32" spans="1:15" s="183" customFormat="1" ht="12.75">
      <c r="A32" s="172"/>
      <c r="B32" s="143" t="s">
        <v>95</v>
      </c>
      <c r="C32" s="180" t="s">
        <v>152</v>
      </c>
      <c r="D32" s="174" t="s">
        <v>59</v>
      </c>
      <c r="E32" s="179"/>
      <c r="F32" s="176">
        <v>79.4581614171938</v>
      </c>
      <c r="G32" s="176">
        <v>62.13618075597912</v>
      </c>
      <c r="H32" s="181" t="str">
        <f t="shared" si="0"/>
        <v>New Zealand</v>
      </c>
      <c r="I32" s="182" t="str">
        <f t="shared" si="1"/>
        <v>Nouvelle-Zélande</v>
      </c>
      <c r="J32" s="162"/>
      <c r="K32" s="162"/>
      <c r="L32" s="162"/>
      <c r="M32" s="162"/>
      <c r="N32" s="162"/>
      <c r="O32" s="162"/>
    </row>
    <row r="33" spans="1:15" s="183" customFormat="1" ht="12.75">
      <c r="A33" s="172"/>
      <c r="B33" s="143" t="s">
        <v>99</v>
      </c>
      <c r="C33" s="180" t="s">
        <v>99</v>
      </c>
      <c r="D33" s="174" t="s">
        <v>59</v>
      </c>
      <c r="E33" s="179"/>
      <c r="F33" s="176">
        <v>79.39157697420558</v>
      </c>
      <c r="G33" s="176">
        <v>57.202346546091384</v>
      </c>
      <c r="H33" s="181" t="str">
        <f t="shared" si="0"/>
        <v>Luxembourg</v>
      </c>
      <c r="I33" s="182" t="str">
        <f t="shared" si="1"/>
        <v>Luxembourg</v>
      </c>
      <c r="J33" s="162"/>
      <c r="K33" s="162"/>
      <c r="L33" s="162"/>
      <c r="M33" s="162"/>
      <c r="N33" s="162"/>
      <c r="O33" s="162"/>
    </row>
    <row r="34" spans="1:15" s="183" customFormat="1" ht="12.75">
      <c r="A34" s="172"/>
      <c r="B34" s="143" t="s">
        <v>76</v>
      </c>
      <c r="C34" s="180" t="s">
        <v>159</v>
      </c>
      <c r="D34" s="174" t="s">
        <v>59</v>
      </c>
      <c r="E34" s="179"/>
      <c r="F34" s="176">
        <v>76.56591168375591</v>
      </c>
      <c r="G34" s="176">
        <v>63.38697684052213</v>
      </c>
      <c r="H34" s="181" t="str">
        <f t="shared" si="0"/>
        <v>United Kingdom</v>
      </c>
      <c r="I34" s="182" t="str">
        <f t="shared" si="1"/>
        <v>Royaume-Uni</v>
      </c>
      <c r="J34" s="162"/>
      <c r="K34" s="162"/>
      <c r="L34" s="162"/>
      <c r="M34" s="162"/>
      <c r="N34" s="162"/>
      <c r="O34" s="162"/>
    </row>
    <row r="35" spans="1:15" s="183" customFormat="1" ht="12.75">
      <c r="A35" s="172"/>
      <c r="B35" s="143" t="s">
        <v>88</v>
      </c>
      <c r="C35" s="180" t="s">
        <v>143</v>
      </c>
      <c r="D35" s="174" t="s">
        <v>59</v>
      </c>
      <c r="E35" s="179"/>
      <c r="F35" s="176">
        <v>74.76058282375215</v>
      </c>
      <c r="G35" s="176">
        <v>39.24158880959907</v>
      </c>
      <c r="H35" s="181" t="str">
        <f t="shared" si="0"/>
        <v>Greece</v>
      </c>
      <c r="I35" s="182" t="str">
        <f t="shared" si="1"/>
        <v>Grèce</v>
      </c>
      <c r="J35" s="162"/>
      <c r="K35" s="162"/>
      <c r="L35" s="162"/>
      <c r="M35" s="162"/>
      <c r="N35" s="162"/>
      <c r="O35" s="162"/>
    </row>
    <row r="36" spans="1:15" s="183" customFormat="1" ht="12.75">
      <c r="A36" s="172"/>
      <c r="B36" s="143" t="s">
        <v>100</v>
      </c>
      <c r="C36" s="180" t="s">
        <v>145</v>
      </c>
      <c r="D36" s="174" t="s">
        <v>59</v>
      </c>
      <c r="E36" s="179"/>
      <c r="F36" s="176">
        <v>68.98128865465814</v>
      </c>
      <c r="G36" s="176">
        <v>55.78100052587938</v>
      </c>
      <c r="H36" s="181" t="str">
        <f t="shared" si="0"/>
        <v>Iceland</v>
      </c>
      <c r="I36" s="182" t="str">
        <f t="shared" si="1"/>
        <v>Islande</v>
      </c>
      <c r="J36" s="162"/>
      <c r="K36" s="162"/>
      <c r="L36" s="162"/>
      <c r="M36" s="162"/>
      <c r="N36" s="162"/>
      <c r="O36" s="162"/>
    </row>
    <row r="37" spans="1:15" s="183" customFormat="1" ht="12.75">
      <c r="A37" s="172"/>
      <c r="B37" s="143" t="s">
        <v>79</v>
      </c>
      <c r="C37" s="180" t="s">
        <v>147</v>
      </c>
      <c r="D37" s="174" t="s">
        <v>59</v>
      </c>
      <c r="E37" s="179"/>
      <c r="F37" s="176">
        <v>68.8958879765493</v>
      </c>
      <c r="G37" s="176">
        <v>35.17652958834631</v>
      </c>
      <c r="H37" s="181" t="str">
        <f t="shared" si="0"/>
        <v>Italy</v>
      </c>
      <c r="I37" s="182" t="str">
        <f t="shared" si="1"/>
        <v>Italie</v>
      </c>
      <c r="J37" s="162"/>
      <c r="K37" s="162"/>
      <c r="L37" s="162"/>
      <c r="M37" s="162"/>
      <c r="N37" s="162"/>
      <c r="O37" s="162"/>
    </row>
    <row r="38" spans="1:15" s="183" customFormat="1" ht="12.75">
      <c r="A38" s="172"/>
      <c r="B38" s="143" t="s">
        <v>78</v>
      </c>
      <c r="C38" s="180" t="s">
        <v>156</v>
      </c>
      <c r="D38" s="174" t="s">
        <v>59</v>
      </c>
      <c r="E38" s="179"/>
      <c r="F38" s="176">
        <v>65.03804120476886</v>
      </c>
      <c r="G38" s="176">
        <v>29.08457055284042</v>
      </c>
      <c r="H38" s="181" t="str">
        <f t="shared" si="0"/>
        <v>Spain</v>
      </c>
      <c r="I38" s="182" t="str">
        <f t="shared" si="1"/>
        <v>Espagne</v>
      </c>
      <c r="J38" s="162"/>
      <c r="K38" s="162"/>
      <c r="L38" s="162"/>
      <c r="M38" s="162"/>
      <c r="N38" s="162"/>
      <c r="O38" s="162"/>
    </row>
    <row r="39" spans="1:15" s="183" customFormat="1" ht="12.75">
      <c r="A39" s="172"/>
      <c r="B39" s="143" t="s">
        <v>134</v>
      </c>
      <c r="C39" s="180" t="s">
        <v>161</v>
      </c>
      <c r="D39" s="174" t="s">
        <v>59</v>
      </c>
      <c r="E39" s="179"/>
      <c r="F39" s="176">
        <v>49.76719743737243</v>
      </c>
      <c r="G39" s="176">
        <v>23.223575379330963</v>
      </c>
      <c r="H39" s="181" t="str">
        <f t="shared" si="0"/>
        <v>Brazil</v>
      </c>
      <c r="I39" s="182" t="str">
        <f t="shared" si="1"/>
        <v>Brésil</v>
      </c>
      <c r="J39" s="162"/>
      <c r="K39" s="162"/>
      <c r="L39" s="162"/>
      <c r="M39" s="162"/>
      <c r="N39" s="162"/>
      <c r="O39" s="162"/>
    </row>
    <row r="40" spans="1:15" s="183" customFormat="1" ht="12.75">
      <c r="A40" s="172"/>
      <c r="B40" s="143" t="s">
        <v>92</v>
      </c>
      <c r="C40" s="180" t="s">
        <v>92</v>
      </c>
      <c r="D40" s="174" t="s">
        <v>59</v>
      </c>
      <c r="E40" s="179"/>
      <c r="F40" s="176">
        <v>46.662754652173774</v>
      </c>
      <c r="G40" s="176">
        <v>13.484391271936909</v>
      </c>
      <c r="H40" s="181" t="str">
        <f t="shared" si="0"/>
        <v>Portugal</v>
      </c>
      <c r="I40" s="182" t="str">
        <f t="shared" si="1"/>
        <v>Portugal</v>
      </c>
      <c r="J40" s="162"/>
      <c r="K40" s="162"/>
      <c r="L40" s="162"/>
      <c r="M40" s="162"/>
      <c r="N40" s="162"/>
      <c r="O40" s="162"/>
    </row>
    <row r="41" spans="1:15" s="183" customFormat="1" ht="12.75">
      <c r="A41" s="172"/>
      <c r="B41" s="143" t="s">
        <v>82</v>
      </c>
      <c r="C41" s="180" t="s">
        <v>158</v>
      </c>
      <c r="D41" s="174" t="s">
        <v>59</v>
      </c>
      <c r="E41" s="174"/>
      <c r="F41" s="176">
        <v>40.30176173033316</v>
      </c>
      <c r="G41" s="176">
        <v>18.705789887346082</v>
      </c>
      <c r="H41" s="182" t="str">
        <f t="shared" si="0"/>
        <v>Turkey</v>
      </c>
      <c r="I41" s="182" t="str">
        <f t="shared" si="1"/>
        <v>Turquie</v>
      </c>
      <c r="J41" s="162"/>
      <c r="K41" s="162"/>
      <c r="L41" s="162"/>
      <c r="M41" s="162"/>
      <c r="N41" s="162"/>
      <c r="O41" s="162"/>
    </row>
    <row r="42" spans="1:15" s="183" customFormat="1" ht="12.75">
      <c r="A42" s="162"/>
      <c r="B42" s="143" t="s">
        <v>75</v>
      </c>
      <c r="C42" s="180" t="s">
        <v>150</v>
      </c>
      <c r="D42" s="174" t="s">
        <v>59</v>
      </c>
      <c r="E42" s="174"/>
      <c r="F42" s="176">
        <v>39.78134999409707</v>
      </c>
      <c r="G42" s="176">
        <v>19.121161755076805</v>
      </c>
      <c r="H42" s="184" t="str">
        <f t="shared" si="0"/>
        <v>Mexico</v>
      </c>
      <c r="I42" s="185" t="str">
        <f t="shared" si="1"/>
        <v>Mexique</v>
      </c>
      <c r="J42" s="162"/>
      <c r="K42" s="162"/>
      <c r="L42" s="162"/>
      <c r="M42" s="162"/>
      <c r="N42" s="162"/>
      <c r="O42" s="162"/>
    </row>
  </sheetData>
  <sheetProtection/>
  <mergeCells count="4">
    <mergeCell ref="A1:F1"/>
    <mergeCell ref="I1:P1"/>
    <mergeCell ref="A3:H3"/>
    <mergeCell ref="J3:O3"/>
  </mergeCells>
  <conditionalFormatting sqref="A7:A41 C7:D42 E41:E42">
    <cfRule type="expression" priority="1" dxfId="8" stopIfTrue="1">
      <formula>#REF!=0</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S50"/>
  <sheetViews>
    <sheetView zoomScalePageLayoutView="0" workbookViewId="0" topLeftCell="A1">
      <selection activeCell="H8" sqref="H8"/>
    </sheetView>
  </sheetViews>
  <sheetFormatPr defaultColWidth="9.33203125" defaultRowHeight="11.25"/>
  <cols>
    <col min="1" max="3" width="9.33203125" style="16" customWidth="1"/>
    <col min="4" max="4" width="11" style="16" customWidth="1"/>
    <col min="5" max="5" width="9.33203125" style="16" customWidth="1"/>
    <col min="6" max="6" width="18.66015625" style="16" customWidth="1"/>
    <col min="7" max="16384" width="9.33203125" style="16" customWidth="1"/>
  </cols>
  <sheetData>
    <row r="1" ht="15">
      <c r="A1" s="189"/>
    </row>
    <row r="2" spans="1:19" ht="12.75" customHeight="1">
      <c r="A2" s="310" t="s">
        <v>113</v>
      </c>
      <c r="B2" s="310"/>
      <c r="C2" s="310"/>
      <c r="D2" s="310"/>
      <c r="E2" s="310"/>
      <c r="F2" s="310"/>
      <c r="G2" s="204"/>
      <c r="H2" s="204"/>
      <c r="I2" s="311"/>
      <c r="J2" s="311"/>
      <c r="K2" s="311"/>
      <c r="L2" s="311"/>
      <c r="M2" s="311"/>
      <c r="N2" s="311"/>
      <c r="O2" s="216"/>
      <c r="P2" s="217"/>
      <c r="Q2" s="204"/>
      <c r="R2" s="204"/>
      <c r="S2" s="204"/>
    </row>
    <row r="3" spans="1:19" ht="12.75">
      <c r="A3" s="310"/>
      <c r="B3" s="310"/>
      <c r="C3" s="310"/>
      <c r="D3" s="310"/>
      <c r="E3" s="310"/>
      <c r="F3" s="310"/>
      <c r="I3" s="311"/>
      <c r="J3" s="311"/>
      <c r="K3" s="311"/>
      <c r="L3" s="311"/>
      <c r="M3" s="311"/>
      <c r="N3" s="311"/>
      <c r="O3" s="216"/>
      <c r="P3" s="217"/>
      <c r="Q3" s="204"/>
      <c r="R3" s="204"/>
      <c r="S3" s="204"/>
    </row>
    <row r="4" spans="2:16" ht="11.25">
      <c r="B4" s="196"/>
      <c r="C4" s="196"/>
      <c r="I4" s="218"/>
      <c r="J4" s="216"/>
      <c r="K4" s="216"/>
      <c r="L4" s="216"/>
      <c r="M4" s="216"/>
      <c r="N4" s="216"/>
      <c r="O4" s="216"/>
      <c r="P4" s="216"/>
    </row>
    <row r="5" spans="1:19" ht="12.75">
      <c r="A5" s="205"/>
      <c r="B5" s="205"/>
      <c r="C5" s="205"/>
      <c r="D5" s="220"/>
      <c r="E5" s="219"/>
      <c r="F5" s="205"/>
      <c r="I5" s="219"/>
      <c r="J5" s="219"/>
      <c r="K5" s="219"/>
      <c r="L5" s="219"/>
      <c r="M5" s="219"/>
      <c r="N5" s="219"/>
      <c r="O5" s="216"/>
      <c r="P5" s="217"/>
      <c r="Q5" s="204"/>
      <c r="R5" s="204"/>
      <c r="S5" s="204"/>
    </row>
    <row r="6" spans="3:5" ht="123.75">
      <c r="C6" t="s">
        <v>129</v>
      </c>
      <c r="D6" s="221" t="s">
        <v>181</v>
      </c>
      <c r="E6" s="221" t="s">
        <v>182</v>
      </c>
    </row>
    <row r="7" spans="2:6" ht="11.25">
      <c r="B7" s="16" t="str">
        <f>'T_A1.3a'!B11</f>
        <v>Australia</v>
      </c>
      <c r="D7" s="194">
        <f>'T_A1.3a'!N11</f>
        <v>35.647135986007875</v>
      </c>
      <c r="E7" s="194">
        <f>'T_A1.3a'!O11-'T_A1.3a'!N11</f>
        <v>6.02535492816601</v>
      </c>
      <c r="F7" s="195" t="s">
        <v>135</v>
      </c>
    </row>
    <row r="8" spans="2:6" ht="11.25">
      <c r="B8" s="16" t="str">
        <f>'T_A1.3a'!B12</f>
        <v>Austria</v>
      </c>
      <c r="D8" s="194">
        <f>'T_A1.3a'!N12</f>
        <v>18.069628758888253</v>
      </c>
      <c r="E8" s="194">
        <f>'T_A1.3a'!O12-'T_A1.3a'!N12</f>
        <v>1.321684114733884</v>
      </c>
      <c r="F8" s="195" t="s">
        <v>136</v>
      </c>
    </row>
    <row r="9" spans="2:6" ht="11.25">
      <c r="B9" s="16" t="str">
        <f>'T_A1.3a'!B13</f>
        <v>Belgium</v>
      </c>
      <c r="D9" s="194">
        <f>'T_A1.3a'!N13</f>
        <v>32.31004444613741</v>
      </c>
      <c r="E9" s="194">
        <f>'T_A1.3a'!O13-'T_A1.3a'!N13</f>
        <v>9.961391751219026</v>
      </c>
      <c r="F9" s="195" t="s">
        <v>137</v>
      </c>
    </row>
    <row r="10" spans="2:6" ht="11.25">
      <c r="B10" s="16" t="str">
        <f>'T_A1.3a'!B14</f>
        <v>Canada</v>
      </c>
      <c r="D10" s="194">
        <f>'T_A1.3a'!N14</f>
        <v>48.80852088097243</v>
      </c>
      <c r="E10" s="194">
        <f>'T_A1.3a'!O14-'T_A1.3a'!N14</f>
        <v>7.06749957296136</v>
      </c>
      <c r="F10" s="195" t="s">
        <v>80</v>
      </c>
    </row>
    <row r="11" spans="2:6" ht="11.25">
      <c r="B11" s="16" t="str">
        <f>'T_A1.3a'!B15</f>
        <v>Chile</v>
      </c>
      <c r="D11" s="194">
        <f>'T_A1.3a'!N15</f>
        <v>24.185518511749077</v>
      </c>
      <c r="E11" s="194">
        <f>'T_A1.3a'!O15-'T_A1.3a'!N15</f>
        <v>9.547236037875809</v>
      </c>
      <c r="F11" s="195" t="s">
        <v>138</v>
      </c>
    </row>
    <row r="12" spans="2:6" ht="11.25">
      <c r="B12" s="16" t="str">
        <f>'T_A1.3a'!B16</f>
        <v>Czech Republic</v>
      </c>
      <c r="D12" s="194">
        <f>'T_A1.3a'!N16</f>
        <v>14.498894459392538</v>
      </c>
      <c r="E12" s="194">
        <f>'T_A1.3a'!O16-'T_A1.3a'!N16</f>
        <v>3.1759419485673384</v>
      </c>
      <c r="F12" s="195" t="s">
        <v>139</v>
      </c>
    </row>
    <row r="13" spans="2:6" ht="11.25">
      <c r="B13" s="16" t="str">
        <f>'T_A1.3a'!B17</f>
        <v>Denmark</v>
      </c>
      <c r="D13" s="194">
        <f>'T_A1.3a'!N17</f>
        <v>34.476047499097824</v>
      </c>
      <c r="E13" s="194">
        <f>'T_A1.3a'!O17-'T_A1.3a'!N17</f>
        <v>8.617095351686231</v>
      </c>
      <c r="F13" s="195" t="s">
        <v>140</v>
      </c>
    </row>
    <row r="14" spans="2:6" ht="11.25">
      <c r="B14" s="16" t="str">
        <f>'T_A1.3a'!B18</f>
        <v>Finland</v>
      </c>
      <c r="D14" s="194">
        <f>'T_A1.3a'!N18</f>
        <v>36.58355569513184</v>
      </c>
      <c r="E14" s="194">
        <f>'T_A1.3a'!O18-'T_A1.3a'!N18</f>
        <v>1.705497343945929</v>
      </c>
      <c r="F14" s="195" t="s">
        <v>141</v>
      </c>
    </row>
    <row r="15" spans="2:6" ht="11.25">
      <c r="B15" s="16" t="str">
        <f>'T_A1.3a'!B19</f>
        <v>France</v>
      </c>
      <c r="D15" s="194">
        <f>'T_A1.3a'!N19</f>
        <v>27.442945449257984</v>
      </c>
      <c r="E15" s="194">
        <f>'T_A1.3a'!O19-'T_A1.3a'!N19</f>
        <v>13.222751975235447</v>
      </c>
      <c r="F15" s="195" t="s">
        <v>77</v>
      </c>
    </row>
    <row r="16" spans="2:6" ht="11.25">
      <c r="B16" s="16" t="str">
        <f>'T_A1.3a'!B20</f>
        <v>Germany</v>
      </c>
      <c r="D16" s="194">
        <f>'T_A1.3a'!N20</f>
        <v>25.400059712080022</v>
      </c>
      <c r="E16" s="194">
        <f>'T_A1.3a'!O20-'T_A1.3a'!N20</f>
        <v>-1.4831872428250499</v>
      </c>
      <c r="F16" s="195" t="s">
        <v>142</v>
      </c>
    </row>
    <row r="17" spans="2:6" ht="11.25">
      <c r="B17" s="16" t="str">
        <f>'T_A1.3a'!B21</f>
        <v>Greece</v>
      </c>
      <c r="D17" s="194">
        <f>'T_A1.3a'!N21</f>
        <v>23.41569264805755</v>
      </c>
      <c r="E17" s="194">
        <f>'T_A1.3a'!O21-'T_A1.3a'!N21</f>
        <v>4.812285447712135</v>
      </c>
      <c r="F17" s="195" t="s">
        <v>143</v>
      </c>
    </row>
    <row r="18" spans="2:6" ht="11.25">
      <c r="B18" s="16" t="str">
        <f>'T_A1.3a'!B22</f>
        <v>Hungary</v>
      </c>
      <c r="D18" s="194">
        <f>'T_A1.3a'!N22</f>
        <v>19.19790623172013</v>
      </c>
      <c r="E18" s="194">
        <f>'T_A1.3a'!O22-'T_A1.3a'!N22</f>
        <v>4.762795493705234</v>
      </c>
      <c r="F18" s="195" t="s">
        <v>144</v>
      </c>
    </row>
    <row r="19" spans="2:6" ht="11.25">
      <c r="B19" s="16" t="str">
        <f>'T_A1.3a'!B23</f>
        <v>Iceland</v>
      </c>
      <c r="D19" s="194">
        <f>'T_A1.3a'!N23</f>
        <v>31.293673813183034</v>
      </c>
      <c r="E19" s="194">
        <f>'T_A1.3a'!O23-'T_A1.3a'!N23</f>
        <v>1.5377926378970415</v>
      </c>
      <c r="F19" s="195" t="s">
        <v>145</v>
      </c>
    </row>
    <row r="20" spans="2:6" ht="11.25">
      <c r="B20" s="16" t="str">
        <f>'T_A1.3a'!B24</f>
        <v>Ireland</v>
      </c>
      <c r="D20" s="194">
        <f>'T_A1.3a'!N24</f>
        <v>33.90261244180382</v>
      </c>
      <c r="E20" s="194">
        <f>'T_A1.3a'!O24-'T_A1.3a'!N24</f>
        <v>11.162134924288509</v>
      </c>
      <c r="F20" s="195" t="s">
        <v>146</v>
      </c>
    </row>
    <row r="21" spans="2:6" ht="11.25">
      <c r="B21" s="16" t="str">
        <f>'T_A1.3a'!B25</f>
        <v>Italy</v>
      </c>
      <c r="D21" s="194">
        <f>'T_A1.3a'!N25</f>
        <v>14.357011123490544</v>
      </c>
      <c r="E21" s="194">
        <f>'T_A1.3a'!O25-'T_A1.3a'!N25</f>
        <v>5.547829267405955</v>
      </c>
      <c r="F21" s="195" t="s">
        <v>147</v>
      </c>
    </row>
    <row r="22" spans="2:6" ht="11.25">
      <c r="B22" s="16" t="str">
        <f>'T_A1.3a'!B26</f>
        <v>Japan</v>
      </c>
      <c r="D22" s="194">
        <f>'T_A1.3a'!N26</f>
        <v>42.842261904761905</v>
      </c>
      <c r="E22" s="194">
        <f>'T_A1.3a'!O26-'T_A1.3a'!N26</f>
        <v>12.218713704994194</v>
      </c>
      <c r="F22" s="195" t="s">
        <v>148</v>
      </c>
    </row>
    <row r="23" spans="2:6" ht="11.25">
      <c r="B23" s="16" t="str">
        <f>'T_A1.3a'!B27</f>
        <v>Korea</v>
      </c>
      <c r="D23" s="194">
        <f>'T_A1.3a'!N27</f>
        <v>36.55602547496133</v>
      </c>
      <c r="E23" s="194">
        <f>'T_A1.3a'!O27-'T_A1.3a'!N27</f>
        <v>21.29547873199016</v>
      </c>
      <c r="F23" s="195" t="s">
        <v>149</v>
      </c>
    </row>
    <row r="24" spans="2:6" ht="11.25">
      <c r="B24" s="16" t="str">
        <f>'T_A1.3a'!B28</f>
        <v>Luxembourg</v>
      </c>
      <c r="D24" s="194">
        <f>'T_A1.3a'!N28</f>
        <v>27.65392674539433</v>
      </c>
      <c r="E24" s="194">
        <f>'T_A1.3a'!O28-'T_A1.3a'!N28</f>
        <v>11.074046484702983</v>
      </c>
      <c r="F24" s="195" t="s">
        <v>99</v>
      </c>
    </row>
    <row r="25" spans="2:6" ht="11.25">
      <c r="B25" s="16" t="str">
        <f>'T_A1.3a'!B29</f>
        <v>Mexico</v>
      </c>
      <c r="D25" s="194">
        <f>'T_A1.3a'!N29</f>
        <v>16.010422213975787</v>
      </c>
      <c r="E25" s="194">
        <f>'T_A1.3a'!O29-'T_A1.3a'!N29</f>
        <v>3.695704714974383</v>
      </c>
      <c r="F25" s="195" t="s">
        <v>150</v>
      </c>
    </row>
    <row r="26" spans="2:6" ht="11.25">
      <c r="B26" s="16" t="str">
        <f>'T_A1.3a'!B30</f>
        <v>Netherlands</v>
      </c>
      <c r="D26" s="194">
        <f>'T_A1.3a'!N30</f>
        <v>32.16736199780645</v>
      </c>
      <c r="E26" s="194">
        <f>'T_A1.3a'!O30-'T_A1.3a'!N30</f>
        <v>7.598972418153373</v>
      </c>
      <c r="F26" s="195" t="s">
        <v>151</v>
      </c>
    </row>
    <row r="27" spans="2:6" ht="11.25">
      <c r="B27" s="16" t="str">
        <f>'T_A1.3a'!B31</f>
        <v>New Zealand</v>
      </c>
      <c r="D27" s="194">
        <f>'T_A1.3a'!N31</f>
        <v>40.02963767102788</v>
      </c>
      <c r="E27" s="194">
        <f>'T_A1.3a'!O31-'T_A1.3a'!N31</f>
        <v>7.520575749124106</v>
      </c>
      <c r="F27" s="195" t="s">
        <v>152</v>
      </c>
    </row>
    <row r="28" spans="2:6" ht="11.25">
      <c r="B28" s="16" t="str">
        <f>'T_A1.3a'!B32</f>
        <v>Norway</v>
      </c>
      <c r="D28" s="194">
        <f>'T_A1.3a'!N32</f>
        <v>35.991622361849515</v>
      </c>
      <c r="E28" s="194">
        <f>'T_A1.3a'!O32-'T_A1.3a'!N32</f>
        <v>9.587073438765032</v>
      </c>
      <c r="F28" s="195" t="s">
        <v>153</v>
      </c>
    </row>
    <row r="29" spans="2:6" ht="11.25">
      <c r="B29" s="16" t="str">
        <f>'T_A1.3a'!B33</f>
        <v>Poland</v>
      </c>
      <c r="D29" s="194">
        <f>'T_A1.3a'!N33</f>
        <v>19.565832170982944</v>
      </c>
      <c r="E29" s="194">
        <f>'T_A1.3a'!O33-'T_A1.3a'!N33</f>
        <v>12.567365935845991</v>
      </c>
      <c r="F29" s="195" t="s">
        <v>154</v>
      </c>
    </row>
    <row r="30" spans="2:6" ht="11.25">
      <c r="B30" s="16" t="str">
        <f>'T_A1.3a'!B34</f>
        <v>Portugal</v>
      </c>
      <c r="D30" s="194">
        <f>'T_A1.3a'!N34</f>
        <v>14.30037914979962</v>
      </c>
      <c r="E30" s="194">
        <f>'T_A1.3a'!O34-'T_A1.3a'!N34</f>
        <v>8.873329654998026</v>
      </c>
      <c r="F30" s="195" t="s">
        <v>92</v>
      </c>
    </row>
    <row r="31" spans="2:6" ht="11.25">
      <c r="B31" s="16" t="str">
        <f>'T_A1.3a'!B35</f>
        <v>Slovak Republic</v>
      </c>
      <c r="D31" s="194">
        <f>'T_A1.3a'!N35</f>
        <v>14.76352288187646</v>
      </c>
      <c r="E31" s="194">
        <f>'T_A1.3a'!O35-'T_A1.3a'!N35</f>
        <v>3.6750989521153468</v>
      </c>
      <c r="F31" s="195" t="s">
        <v>155</v>
      </c>
    </row>
    <row r="32" spans="2:6" ht="11.25">
      <c r="B32" s="16" t="str">
        <f>'T_A1.3a'!B36</f>
        <v>Spain</v>
      </c>
      <c r="D32" s="194">
        <f>'T_A1.3a'!N36</f>
        <v>29.243781694505422</v>
      </c>
      <c r="E32" s="194">
        <f>'T_A1.3a'!O36-'T_A1.3a'!N36</f>
        <v>9.514976933396696</v>
      </c>
      <c r="F32" s="195" t="s">
        <v>156</v>
      </c>
    </row>
    <row r="33" spans="2:6" ht="11.25">
      <c r="B33" s="16" t="str">
        <f>'T_A1.3a'!B37</f>
        <v>Sweden</v>
      </c>
      <c r="D33" s="194">
        <f>'T_A1.3a'!N37</f>
        <v>32.006667999693555</v>
      </c>
      <c r="E33" s="194">
        <f>'T_A1.3a'!O37-'T_A1.3a'!N37</f>
        <v>8.752071721150557</v>
      </c>
      <c r="F33" s="195" t="s">
        <v>166</v>
      </c>
    </row>
    <row r="34" spans="2:6" ht="11.25">
      <c r="B34" s="16" t="str">
        <f>'T_A1.3a'!B38</f>
        <v>Switzerland</v>
      </c>
      <c r="D34" s="194">
        <f>'T_A1.3a'!N38</f>
        <v>33.65228552652501</v>
      </c>
      <c r="E34" s="194">
        <f>'T_A1.3a'!O38-'T_A1.3a'!N38</f>
        <v>4.8303316891401735</v>
      </c>
      <c r="F34" s="195" t="s">
        <v>157</v>
      </c>
    </row>
    <row r="35" spans="2:6" ht="11.25">
      <c r="B35" s="16" t="str">
        <f>'T_A1.3a'!B39</f>
        <v>Turkey</v>
      </c>
      <c r="D35" s="194">
        <f>'T_A1.3a'!N39</f>
        <v>12.038224730631093</v>
      </c>
      <c r="E35" s="194">
        <f>'T_A1.3a'!O39-'T_A1.3a'!N39</f>
        <v>3.4248835896200838</v>
      </c>
      <c r="F35" s="195" t="s">
        <v>158</v>
      </c>
    </row>
    <row r="36" spans="2:6" ht="11.25">
      <c r="B36" s="16" t="str">
        <f>'T_A1.3a'!B40</f>
        <v>United Kingdom</v>
      </c>
      <c r="D36" s="194">
        <f>'T_A1.3a'!N40</f>
        <v>32.54247323371795</v>
      </c>
      <c r="E36" s="194">
        <f>'T_A1.3a'!O40-'T_A1.3a'!N40</f>
        <v>5.899958008565889</v>
      </c>
      <c r="F36" s="195" t="s">
        <v>159</v>
      </c>
    </row>
    <row r="37" spans="2:6" ht="11.25">
      <c r="B37" s="16" t="str">
        <f>'T_A1.3a'!B41</f>
        <v>United States</v>
      </c>
      <c r="D37" s="194">
        <f>'T_A1.3a'!N41</f>
        <v>41.105160215264895</v>
      </c>
      <c r="E37" s="194">
        <f>'T_A1.3a'!O41-'T_A1.3a'!N41</f>
        <v>0.45973417071151346</v>
      </c>
      <c r="F37" s="195" t="s">
        <v>160</v>
      </c>
    </row>
    <row r="38" spans="4:6" ht="11.25">
      <c r="F38" s="195" t="e">
        <v>#N/A</v>
      </c>
    </row>
    <row r="39" spans="2:6" ht="11.25">
      <c r="B39" s="16" t="str">
        <f>'T_A1.3a'!B47</f>
        <v>Brazil</v>
      </c>
      <c r="D39" s="194">
        <f>'T_A1.3a'!N47</f>
        <v>10.795494451764352</v>
      </c>
      <c r="E39" s="194">
        <f>'T_A1.3a'!O47-'T_A1.3a'!N47</f>
        <v>0.205218635408972</v>
      </c>
      <c r="F39" s="195" t="s">
        <v>161</v>
      </c>
    </row>
    <row r="40" spans="2:6" ht="11.25">
      <c r="B40" s="16" t="str">
        <f>'T_A1.3a'!B48</f>
        <v>Estonia</v>
      </c>
      <c r="D40" s="194">
        <f>'T_A1.3a'!N48</f>
        <v>34.302642879180155</v>
      </c>
      <c r="E40" s="194">
        <f>'T_A1.3a'!O48-'T_A1.3a'!N48</f>
        <v>1.4634573059506906</v>
      </c>
      <c r="F40" s="195" t="s">
        <v>162</v>
      </c>
    </row>
    <row r="41" spans="2:6" ht="11.25">
      <c r="B41" s="16" t="str">
        <f>'T_A1.3a'!B49</f>
        <v>Israel</v>
      </c>
      <c r="D41" s="194">
        <f>'T_A1.3a'!N49</f>
        <v>43.98053732598478</v>
      </c>
      <c r="E41" s="194">
        <f>'T_A1.3a'!O49-'T_A1.3a'!N49</f>
        <v>-1.6956269157967157</v>
      </c>
      <c r="F41" s="195" t="s">
        <v>163</v>
      </c>
    </row>
    <row r="42" spans="2:6" ht="11.25">
      <c r="B42" s="16" t="str">
        <f>'T_A1.3a'!B50</f>
        <v>Russian Federation</v>
      </c>
      <c r="C42" s="16">
        <v>1</v>
      </c>
      <c r="D42" s="194">
        <f>'T_A1.3a'!N50</f>
        <v>54.02</v>
      </c>
      <c r="E42" s="194">
        <f>'T_A1.3a'!O50-'T_A1.3a'!N50</f>
        <v>1.4599999999999937</v>
      </c>
      <c r="F42" s="195" t="s">
        <v>164</v>
      </c>
    </row>
    <row r="43" spans="2:6" ht="11.25">
      <c r="B43" s="16" t="str">
        <f>'T_A1.3a'!B51</f>
        <v>Slovenia</v>
      </c>
      <c r="D43" s="194">
        <f>'T_A1.3a'!N51</f>
        <v>22.637665046908374</v>
      </c>
      <c r="E43" s="194">
        <f>'T_A1.3a'!O51-'T_A1.3a'!N51</f>
        <v>7.403661426806213</v>
      </c>
      <c r="F43" s="195" t="s">
        <v>165</v>
      </c>
    </row>
    <row r="44" spans="2:6" ht="11.25">
      <c r="B44" s="16" t="str">
        <f>'T_A1.3a'!B43</f>
        <v>OECD average</v>
      </c>
      <c r="D44" s="194">
        <f>'T_A1.3a'!N43</f>
        <v>28.38899463321756</v>
      </c>
      <c r="E44" s="194">
        <f>'T_A1.3a'!O43-'T_A1.3a'!N43</f>
        <v>7.031368369381408</v>
      </c>
      <c r="F44" s="195" t="s">
        <v>47</v>
      </c>
    </row>
    <row r="45" spans="4:6" ht="11.25">
      <c r="D45" s="194"/>
      <c r="E45" s="194"/>
      <c r="F45" s="195"/>
    </row>
    <row r="46" spans="2:5" ht="11.25">
      <c r="B46" s="210" t="s">
        <v>128</v>
      </c>
      <c r="C46" s="210"/>
      <c r="D46" s="211"/>
      <c r="E46" s="211"/>
    </row>
    <row r="47" spans="2:3" ht="11.25">
      <c r="B47" s="196" t="s">
        <v>109</v>
      </c>
      <c r="C47" s="196"/>
    </row>
    <row r="48" spans="2:3" ht="11.25">
      <c r="B48" s="197" t="s">
        <v>105</v>
      </c>
      <c r="C48" s="197"/>
    </row>
    <row r="49" spans="2:3" ht="11.25">
      <c r="B49" t="s">
        <v>130</v>
      </c>
      <c r="C49"/>
    </row>
    <row r="50" ht="11.25">
      <c r="B50" t="s">
        <v>110</v>
      </c>
    </row>
  </sheetData>
  <sheetProtection/>
  <mergeCells count="2">
    <mergeCell ref="A2:F3"/>
    <mergeCell ref="I2:N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N39"/>
  <sheetViews>
    <sheetView zoomScalePageLayoutView="0" workbookViewId="0" topLeftCell="A14">
      <selection activeCell="N4" sqref="N4:Y5"/>
    </sheetView>
  </sheetViews>
  <sheetFormatPr defaultColWidth="9.33203125" defaultRowHeight="11.25"/>
  <cols>
    <col min="1" max="16384" width="9.33203125" style="83" customWidth="1"/>
  </cols>
  <sheetData>
    <row r="1" ht="12.75" customHeight="1">
      <c r="A1" s="189"/>
    </row>
    <row r="3" ht="12.75" customHeight="1"/>
    <row r="4" spans="1:14" ht="12.75" customHeight="1">
      <c r="A4" s="188" t="s">
        <v>122</v>
      </c>
      <c r="N4" s="222"/>
    </row>
    <row r="5" ht="12.75" customHeight="1">
      <c r="N5" s="223"/>
    </row>
    <row r="6" ht="27" customHeight="1">
      <c r="A6" s="189"/>
    </row>
    <row r="7" ht="12.75" customHeight="1"/>
    <row r="9" spans="2:4" ht="12.75">
      <c r="B9" s="186" t="s">
        <v>71</v>
      </c>
      <c r="C9" s="193">
        <v>0.33549659990110164</v>
      </c>
      <c r="D9" s="206" t="s">
        <v>160</v>
      </c>
    </row>
    <row r="10" spans="2:4" ht="12.75" customHeight="1">
      <c r="B10" s="186" t="s">
        <v>72</v>
      </c>
      <c r="C10" s="193">
        <v>0.14730978381039703</v>
      </c>
      <c r="D10" s="206" t="s">
        <v>148</v>
      </c>
    </row>
    <row r="11" spans="2:4" ht="12.75" customHeight="1">
      <c r="B11" s="186" t="s">
        <v>74</v>
      </c>
      <c r="C11" s="193">
        <v>0.05789540572132005</v>
      </c>
      <c r="D11" s="206" t="s">
        <v>142</v>
      </c>
    </row>
    <row r="12" spans="2:4" ht="12.75">
      <c r="B12" s="186" t="s">
        <v>73</v>
      </c>
      <c r="C12" s="193">
        <v>0.053571609010675786</v>
      </c>
      <c r="D12" s="206" t="s">
        <v>149</v>
      </c>
    </row>
    <row r="13" spans="2:4" ht="12.75">
      <c r="B13" s="186" t="s">
        <v>76</v>
      </c>
      <c r="C13" s="193">
        <v>0.05036820323738833</v>
      </c>
      <c r="D13" s="206" t="s">
        <v>159</v>
      </c>
    </row>
    <row r="14" spans="2:4" ht="12.75">
      <c r="B14" s="186" t="s">
        <v>80</v>
      </c>
      <c r="C14" s="193">
        <v>0.045651706222116825</v>
      </c>
      <c r="D14" s="206" t="s">
        <v>80</v>
      </c>
    </row>
    <row r="15" spans="2:4" ht="12.75">
      <c r="B15" s="186" t="s">
        <v>77</v>
      </c>
      <c r="C15" s="193">
        <v>0.04509792581566322</v>
      </c>
      <c r="D15" s="206" t="s">
        <v>77</v>
      </c>
    </row>
    <row r="16" spans="2:4" ht="12.75">
      <c r="B16" s="186" t="s">
        <v>75</v>
      </c>
      <c r="C16" s="193">
        <v>0.039272624629462065</v>
      </c>
      <c r="D16" s="206" t="s">
        <v>150</v>
      </c>
    </row>
    <row r="17" spans="2:4" ht="12.75">
      <c r="B17" s="186" t="s">
        <v>78</v>
      </c>
      <c r="C17" s="193">
        <v>0.03920839981506859</v>
      </c>
      <c r="D17" s="206" t="s">
        <v>156</v>
      </c>
    </row>
    <row r="18" spans="2:4" ht="12.75">
      <c r="B18" s="186" t="s">
        <v>79</v>
      </c>
      <c r="C18" s="193">
        <v>0.024324442346972154</v>
      </c>
      <c r="D18" s="206" t="s">
        <v>147</v>
      </c>
    </row>
    <row r="19" spans="2:4" ht="12.75">
      <c r="B19" s="186" t="s">
        <v>81</v>
      </c>
      <c r="C19" s="193">
        <v>0.020886368097049</v>
      </c>
      <c r="D19" s="206" t="s">
        <v>154</v>
      </c>
    </row>
    <row r="20" spans="2:4" ht="12.75">
      <c r="B20" s="186" t="s">
        <v>83</v>
      </c>
      <c r="C20" s="193">
        <v>0.02002266919092899</v>
      </c>
      <c r="D20" s="206" t="s">
        <v>135</v>
      </c>
    </row>
    <row r="21" spans="2:4" ht="12.75">
      <c r="B21" s="186" t="s">
        <v>82</v>
      </c>
      <c r="C21" s="193">
        <v>0.01920809060174472</v>
      </c>
      <c r="D21" s="206" t="s">
        <v>158</v>
      </c>
    </row>
    <row r="22" spans="2:4" ht="12.75">
      <c r="B22" s="186" t="s">
        <v>84</v>
      </c>
      <c r="C22" s="193">
        <v>0.014689930821899618</v>
      </c>
      <c r="D22" s="206" t="s">
        <v>151</v>
      </c>
    </row>
    <row r="23" spans="2:4" ht="12.75">
      <c r="B23" s="186" t="s">
        <v>85</v>
      </c>
      <c r="C23" s="193">
        <v>0.010047606879501729</v>
      </c>
      <c r="D23" s="206" t="s">
        <v>138</v>
      </c>
    </row>
    <row r="24" spans="2:4" ht="12.75">
      <c r="B24" s="186" t="s">
        <v>90</v>
      </c>
      <c r="C24" s="193">
        <v>0.009548152059736139</v>
      </c>
      <c r="D24" s="206" t="s">
        <v>137</v>
      </c>
    </row>
    <row r="25" spans="2:4" ht="12.75">
      <c r="B25" s="186" t="s">
        <v>86</v>
      </c>
      <c r="C25" s="193">
        <v>0.007885099037498266</v>
      </c>
      <c r="D25" s="206" t="s">
        <v>166</v>
      </c>
    </row>
    <row r="26" spans="2:4" ht="12.75">
      <c r="B26" s="186" t="s">
        <v>89</v>
      </c>
      <c r="C26" s="193">
        <v>0.007334788410541417</v>
      </c>
      <c r="D26" s="206" t="s">
        <v>157</v>
      </c>
    </row>
    <row r="27" spans="2:4" ht="12.75">
      <c r="B27" s="186" t="s">
        <v>88</v>
      </c>
      <c r="C27" s="193">
        <v>0.007289508538844207</v>
      </c>
      <c r="D27" s="206" t="s">
        <v>143</v>
      </c>
    </row>
    <row r="28" spans="2:4" ht="12.75">
      <c r="B28" s="186" t="s">
        <v>87</v>
      </c>
      <c r="C28" s="193">
        <v>0.005467705278909006</v>
      </c>
      <c r="D28" s="206" t="s">
        <v>144</v>
      </c>
    </row>
    <row r="29" spans="2:4" ht="12.75">
      <c r="B29" s="186" t="s">
        <v>94</v>
      </c>
      <c r="C29" s="193">
        <v>0.005384524000412339</v>
      </c>
      <c r="D29" s="206" t="s">
        <v>141</v>
      </c>
    </row>
    <row r="30" spans="2:4" ht="12.75">
      <c r="B30" s="186" t="s">
        <v>93</v>
      </c>
      <c r="C30" s="193">
        <v>0.005105125616585505</v>
      </c>
      <c r="D30" s="206" t="s">
        <v>140</v>
      </c>
    </row>
    <row r="31" spans="2:4" ht="12.75">
      <c r="B31" s="186" t="s">
        <v>101</v>
      </c>
      <c r="C31" s="193">
        <v>0.004572282834768002</v>
      </c>
      <c r="D31" s="206" t="s">
        <v>153</v>
      </c>
    </row>
    <row r="32" spans="2:4" ht="12.75">
      <c r="B32" s="186" t="s">
        <v>91</v>
      </c>
      <c r="C32" s="193">
        <v>0.004500751087144515</v>
      </c>
      <c r="D32" s="206" t="s">
        <v>139</v>
      </c>
    </row>
    <row r="33" spans="2:4" ht="12.75">
      <c r="B33" s="186" t="s">
        <v>92</v>
      </c>
      <c r="C33" s="193">
        <v>0.004334473983703194</v>
      </c>
      <c r="D33" s="206" t="s">
        <v>92</v>
      </c>
    </row>
    <row r="34" spans="2:4" ht="12.75">
      <c r="B34" s="186" t="s">
        <v>95</v>
      </c>
      <c r="C34" s="193">
        <v>0.004293490476233575</v>
      </c>
      <c r="D34" s="206" t="s">
        <v>152</v>
      </c>
    </row>
    <row r="35" spans="2:4" ht="12.75">
      <c r="B35" s="186" t="s">
        <v>97</v>
      </c>
      <c r="C35" s="193">
        <v>0.004236841520755785</v>
      </c>
      <c r="D35" s="206" t="s">
        <v>136</v>
      </c>
    </row>
    <row r="36" spans="2:4" ht="12.75">
      <c r="B36" s="186" t="s">
        <v>96</v>
      </c>
      <c r="C36" s="193">
        <v>0.004051996830511421</v>
      </c>
      <c r="D36" s="206" t="s">
        <v>146</v>
      </c>
    </row>
    <row r="37" spans="2:4" ht="12.75">
      <c r="B37" s="186" t="s">
        <v>98</v>
      </c>
      <c r="C37" s="193">
        <v>0.0023093635588853382</v>
      </c>
      <c r="D37" s="206" t="s">
        <v>155</v>
      </c>
    </row>
    <row r="38" spans="2:4" ht="12.75">
      <c r="B38" s="186" t="s">
        <v>99</v>
      </c>
      <c r="C38" s="193">
        <v>0.0003738451383859777</v>
      </c>
      <c r="D38" s="206" t="s">
        <v>99</v>
      </c>
    </row>
    <row r="39" spans="2:4" ht="12.75">
      <c r="B39" s="186" t="s">
        <v>100</v>
      </c>
      <c r="C39" s="193">
        <v>0.00026068552579544606</v>
      </c>
      <c r="D39" s="206" t="s">
        <v>145</v>
      </c>
    </row>
    <row r="41" ht="12.75" customHeight="1"/>
    <row r="42" ht="12.75" customHeight="1"/>
    <row r="44" ht="26.25" customHeight="1"/>
    <row r="46" ht="12.75" customHeight="1"/>
    <row r="51" ht="63.75" customHeight="1"/>
    <row r="53" ht="87.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0000"/>
  </sheetPr>
  <dimension ref="A1:O56"/>
  <sheetViews>
    <sheetView zoomScalePageLayoutView="0" workbookViewId="0" topLeftCell="A1">
      <selection activeCell="B4" sqref="B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3" width="9.33203125" style="18" customWidth="1"/>
    <col min="14" max="14" width="4" style="18" customWidth="1"/>
    <col min="15" max="16" width="9.33203125" style="18" customWidth="1"/>
    <col min="17"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11.25" customHeight="1">
      <c r="B5" s="257" t="s">
        <v>107</v>
      </c>
      <c r="C5" s="257"/>
      <c r="D5" s="257"/>
      <c r="E5" s="257"/>
      <c r="F5" s="257"/>
      <c r="G5" s="257"/>
      <c r="H5" s="257"/>
      <c r="I5" s="257"/>
      <c r="J5" s="257"/>
      <c r="K5" s="257"/>
      <c r="L5" s="257"/>
      <c r="M5" s="257"/>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18</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30" t="s">
        <v>83</v>
      </c>
      <c r="C11" s="31"/>
      <c r="D11" s="44">
        <v>7.95850308085987</v>
      </c>
      <c r="E11" s="44">
        <v>22.105515986290868</v>
      </c>
      <c r="F11" s="44" t="s">
        <v>167</v>
      </c>
      <c r="G11" s="44" t="s">
        <v>167</v>
      </c>
      <c r="H11" s="44">
        <v>30.24970207576975</v>
      </c>
      <c r="I11" s="44">
        <v>3.5362913283263597</v>
      </c>
      <c r="J11" s="44">
        <v>10.283697770880101</v>
      </c>
      <c r="K11" s="44">
        <v>25.86628975787305</v>
      </c>
      <c r="L11" s="44" t="s">
        <v>168</v>
      </c>
      <c r="M11" s="44">
        <v>100</v>
      </c>
    </row>
    <row r="12" spans="1:13" ht="11.25">
      <c r="A12" s="243"/>
      <c r="B12" s="30" t="s">
        <v>97</v>
      </c>
      <c r="C12" s="31"/>
      <c r="D12" s="44" t="s">
        <v>169</v>
      </c>
      <c r="E12" s="44">
        <v>17.412357418278308</v>
      </c>
      <c r="F12" s="44">
        <v>1.5432727585981825</v>
      </c>
      <c r="G12" s="44">
        <v>47.607250051058855</v>
      </c>
      <c r="H12" s="44">
        <v>5.58436799150568</v>
      </c>
      <c r="I12" s="44">
        <v>9.783123021670713</v>
      </c>
      <c r="J12" s="44">
        <v>7.390707714938373</v>
      </c>
      <c r="K12" s="44">
        <v>10.678921043949881</v>
      </c>
      <c r="L12" s="44" t="s">
        <v>168</v>
      </c>
      <c r="M12" s="44">
        <v>100</v>
      </c>
    </row>
    <row r="13" spans="1:13" ht="11.25">
      <c r="A13" s="243"/>
      <c r="B13" s="30" t="s">
        <v>90</v>
      </c>
      <c r="C13" s="31"/>
      <c r="D13" s="44">
        <v>13.153529632778291</v>
      </c>
      <c r="E13" s="44">
        <v>17.27028774848369</v>
      </c>
      <c r="F13" s="44" t="s">
        <v>170</v>
      </c>
      <c r="G13" s="44">
        <v>10.584616649900527</v>
      </c>
      <c r="H13" s="44">
        <v>24.400885113573995</v>
      </c>
      <c r="I13" s="44">
        <v>2.280636409126089</v>
      </c>
      <c r="J13" s="44">
        <v>15.924081080004779</v>
      </c>
      <c r="K13" s="44">
        <v>15.834166388192946</v>
      </c>
      <c r="L13" s="44">
        <v>0.551796977939687</v>
      </c>
      <c r="M13" s="44">
        <v>100</v>
      </c>
    </row>
    <row r="14" spans="1:13" ht="11.25">
      <c r="A14" s="244"/>
      <c r="B14" s="30" t="s">
        <v>80</v>
      </c>
      <c r="C14" s="31"/>
      <c r="D14" s="44">
        <v>3.881333493801901</v>
      </c>
      <c r="E14" s="44">
        <v>9.049880195625772</v>
      </c>
      <c r="F14" s="44" t="s">
        <v>170</v>
      </c>
      <c r="G14" s="44" t="s">
        <v>167</v>
      </c>
      <c r="H14" s="44">
        <v>26.2409873193361</v>
      </c>
      <c r="I14" s="44">
        <v>12.019278110263786</v>
      </c>
      <c r="J14" s="44">
        <v>23.648508189367494</v>
      </c>
      <c r="K14" s="44">
        <v>25.160012691604937</v>
      </c>
      <c r="L14" s="44" t="s">
        <v>168</v>
      </c>
      <c r="M14" s="44">
        <v>100</v>
      </c>
    </row>
    <row r="15" spans="1:13" ht="11.25">
      <c r="A15" s="244"/>
      <c r="B15" s="30" t="s">
        <v>85</v>
      </c>
      <c r="C15" s="31"/>
      <c r="D15" s="44">
        <v>29.117645464940466</v>
      </c>
      <c r="E15" s="44">
        <v>2.91646693621451</v>
      </c>
      <c r="F15" s="44" t="s">
        <v>167</v>
      </c>
      <c r="G15" s="44">
        <v>11.544600774748881</v>
      </c>
      <c r="H15" s="44">
        <v>32.23576831234706</v>
      </c>
      <c r="I15" s="44" t="s">
        <v>170</v>
      </c>
      <c r="J15" s="44">
        <v>8.466284432257261</v>
      </c>
      <c r="K15" s="44">
        <v>15.719234079491818</v>
      </c>
      <c r="L15" s="44" t="s">
        <v>168</v>
      </c>
      <c r="M15" s="44">
        <v>100</v>
      </c>
    </row>
    <row r="16" spans="1:13" ht="11.25">
      <c r="A16" s="244"/>
      <c r="B16" s="30" t="s">
        <v>91</v>
      </c>
      <c r="C16" s="31"/>
      <c r="D16" s="44" t="s">
        <v>104</v>
      </c>
      <c r="E16" s="44">
        <v>8.89529417789603</v>
      </c>
      <c r="F16" s="44" t="s">
        <v>170</v>
      </c>
      <c r="G16" s="44">
        <v>40.479672797054654</v>
      </c>
      <c r="H16" s="44">
        <v>35.92473864609905</v>
      </c>
      <c r="I16" s="44" t="s">
        <v>170</v>
      </c>
      <c r="J16" s="44" t="s">
        <v>168</v>
      </c>
      <c r="K16" s="44">
        <v>14.498894459392536</v>
      </c>
      <c r="L16" s="44" t="s">
        <v>168</v>
      </c>
      <c r="M16" s="44">
        <v>100</v>
      </c>
    </row>
    <row r="17" spans="1:13" ht="11.25">
      <c r="A17" s="244"/>
      <c r="B17" s="30" t="s">
        <v>93</v>
      </c>
      <c r="C17" s="31"/>
      <c r="D17" s="44" t="s">
        <v>104</v>
      </c>
      <c r="E17" s="44">
        <v>23.42989391382688</v>
      </c>
      <c r="F17" s="44">
        <v>1.5705954193771872</v>
      </c>
      <c r="G17" s="44">
        <v>36.64658162439922</v>
      </c>
      <c r="H17" s="44">
        <v>5.693263168388906</v>
      </c>
      <c r="I17" s="44" t="s">
        <v>104</v>
      </c>
      <c r="J17" s="44">
        <v>6.994790359039101</v>
      </c>
      <c r="K17" s="44">
        <v>25.153237575418657</v>
      </c>
      <c r="L17" s="44">
        <v>0.5360655746075207</v>
      </c>
      <c r="M17" s="44">
        <v>100</v>
      </c>
    </row>
    <row r="18" spans="1:13" ht="11.25">
      <c r="A18" s="244"/>
      <c r="B18" s="30" t="s">
        <v>94</v>
      </c>
      <c r="C18" s="31"/>
      <c r="D18" s="44">
        <v>9.203708528997756</v>
      </c>
      <c r="E18" s="44">
        <v>9.723059505987353</v>
      </c>
      <c r="F18" s="44" t="s">
        <v>170</v>
      </c>
      <c r="G18" s="44" t="s">
        <v>170</v>
      </c>
      <c r="H18" s="44">
        <v>43.97631024636027</v>
      </c>
      <c r="I18" s="44">
        <v>0.5133660235227652</v>
      </c>
      <c r="J18" s="44">
        <v>15.04395125459813</v>
      </c>
      <c r="K18" s="44">
        <v>20.4906697318324</v>
      </c>
      <c r="L18" s="44">
        <v>1.0489347087013188</v>
      </c>
      <c r="M18" s="44">
        <v>100</v>
      </c>
    </row>
    <row r="19" spans="1:13" ht="11.25">
      <c r="A19" s="244"/>
      <c r="B19" s="30" t="s">
        <v>77</v>
      </c>
      <c r="C19" s="31"/>
      <c r="D19" s="44">
        <v>11.627212569515216</v>
      </c>
      <c r="E19" s="44">
        <v>18.415285080488353</v>
      </c>
      <c r="F19" s="44" t="s">
        <v>170</v>
      </c>
      <c r="G19" s="44">
        <v>30.625583217896278</v>
      </c>
      <c r="H19" s="44">
        <v>11.796779718697877</v>
      </c>
      <c r="I19" s="44" t="s">
        <v>104</v>
      </c>
      <c r="J19" s="44">
        <v>11.074111056830528</v>
      </c>
      <c r="K19" s="44">
        <v>15.694862576193911</v>
      </c>
      <c r="L19" s="44">
        <v>0.6739718162335482</v>
      </c>
      <c r="M19" s="44">
        <v>100</v>
      </c>
    </row>
    <row r="20" spans="1:13" ht="11.25">
      <c r="A20" s="244"/>
      <c r="B20" s="30" t="s">
        <v>74</v>
      </c>
      <c r="C20" s="31"/>
      <c r="D20" s="44">
        <v>3.253343090796034</v>
      </c>
      <c r="E20" s="44">
        <v>11.415490570654432</v>
      </c>
      <c r="F20" s="44" t="s">
        <v>170</v>
      </c>
      <c r="G20" s="44">
        <v>49.73623423298037</v>
      </c>
      <c r="H20" s="44">
        <v>2.90016634079435</v>
      </c>
      <c r="I20" s="44">
        <v>7.294706052694789</v>
      </c>
      <c r="J20" s="44">
        <v>8.95398353652651</v>
      </c>
      <c r="K20" s="44">
        <v>15.197869221565488</v>
      </c>
      <c r="L20" s="44">
        <v>1.2482069539880265</v>
      </c>
      <c r="M20" s="44">
        <v>100</v>
      </c>
    </row>
    <row r="21" spans="2:13" ht="11.25">
      <c r="B21" s="30" t="s">
        <v>88</v>
      </c>
      <c r="C21" s="31"/>
      <c r="D21" s="44">
        <v>25.160791756789525</v>
      </c>
      <c r="E21" s="44">
        <v>11.015651436347557</v>
      </c>
      <c r="F21" s="44">
        <v>2.752639077498138</v>
      </c>
      <c r="G21" s="44">
        <v>3.138487500316664</v>
      </c>
      <c r="H21" s="44">
        <v>26.280561079786185</v>
      </c>
      <c r="I21" s="44">
        <v>8.23617650120437</v>
      </c>
      <c r="J21" s="44">
        <v>6.6242007502322915</v>
      </c>
      <c r="K21" s="44">
        <v>16.4110950882084</v>
      </c>
      <c r="L21" s="44" t="s">
        <v>104</v>
      </c>
      <c r="M21" s="44">
        <v>100</v>
      </c>
    </row>
    <row r="22" spans="2:13" ht="11.25">
      <c r="B22" s="30" t="s">
        <v>87</v>
      </c>
      <c r="C22" s="31"/>
      <c r="D22" s="44">
        <v>1.5579659633303105</v>
      </c>
      <c r="E22" s="44">
        <v>18.738672768220944</v>
      </c>
      <c r="F22" s="44" t="s">
        <v>170</v>
      </c>
      <c r="G22" s="44">
        <v>30.287149367830875</v>
      </c>
      <c r="H22" s="44">
        <v>28.045327611209874</v>
      </c>
      <c r="I22" s="44">
        <v>2.1729780576878577</v>
      </c>
      <c r="J22" s="44" t="s">
        <v>104</v>
      </c>
      <c r="K22" s="44">
        <v>18.376722350056557</v>
      </c>
      <c r="L22" s="44" t="s">
        <v>104</v>
      </c>
      <c r="M22" s="44">
        <v>100</v>
      </c>
    </row>
    <row r="23" spans="2:13" ht="11.25">
      <c r="B23" s="30" t="s">
        <v>100</v>
      </c>
      <c r="C23" s="31"/>
      <c r="D23" s="44">
        <v>1.962286251559659</v>
      </c>
      <c r="E23" s="44">
        <v>27.52872993557286</v>
      </c>
      <c r="F23" s="44">
        <v>6.377629941646043</v>
      </c>
      <c r="G23" s="44">
        <v>12.342514070234355</v>
      </c>
      <c r="H23" s="44">
        <v>10.545484307589684</v>
      </c>
      <c r="I23" s="44">
        <v>9.94968168021436</v>
      </c>
      <c r="J23" s="44">
        <v>3.3646315734193166</v>
      </c>
      <c r="K23" s="44">
        <v>26.93864884136266</v>
      </c>
      <c r="L23" s="44">
        <v>0.9903933984010571</v>
      </c>
      <c r="M23" s="44">
        <v>100</v>
      </c>
    </row>
    <row r="24" spans="2:13" ht="11.25">
      <c r="B24" s="30" t="s">
        <v>96</v>
      </c>
      <c r="C24" s="31"/>
      <c r="D24" s="44">
        <v>13.637303733753376</v>
      </c>
      <c r="E24" s="44">
        <v>16.84249577372218</v>
      </c>
      <c r="F24" s="44" t="s">
        <v>104</v>
      </c>
      <c r="G24" s="44" t="s">
        <v>167</v>
      </c>
      <c r="H24" s="44">
        <v>24.92170267523421</v>
      </c>
      <c r="I24" s="44">
        <v>10.62904937529809</v>
      </c>
      <c r="J24" s="44">
        <v>11.713283209831195</v>
      </c>
      <c r="K24" s="44">
        <v>21.751738732213706</v>
      </c>
      <c r="L24" s="44" t="s">
        <v>104</v>
      </c>
      <c r="M24" s="44">
        <v>100</v>
      </c>
    </row>
    <row r="25" spans="2:13" ht="11.25">
      <c r="B25" s="30" t="s">
        <v>79</v>
      </c>
      <c r="C25" s="31"/>
      <c r="D25" s="44">
        <v>13.605011894685074</v>
      </c>
      <c r="E25" s="44">
        <v>32.43692035833969</v>
      </c>
      <c r="F25" s="44">
        <v>0.6458361595768674</v>
      </c>
      <c r="G25" s="44">
        <v>7.12470677031244</v>
      </c>
      <c r="H25" s="44">
        <v>30.708449206801536</v>
      </c>
      <c r="I25" s="44">
        <v>1.122064486793837</v>
      </c>
      <c r="J25" s="44" t="s">
        <v>104</v>
      </c>
      <c r="K25" s="44">
        <v>13.79144430698616</v>
      </c>
      <c r="L25" s="44" t="s">
        <v>104</v>
      </c>
      <c r="M25" s="44">
        <v>100</v>
      </c>
    </row>
    <row r="26" spans="2:13" ht="11.25">
      <c r="B26" s="30" t="s">
        <v>72</v>
      </c>
      <c r="C26" s="31"/>
      <c r="D26" s="44" t="s">
        <v>167</v>
      </c>
      <c r="E26" s="44" t="s">
        <v>167</v>
      </c>
      <c r="F26" s="44" t="s">
        <v>167</v>
      </c>
      <c r="G26" s="44" t="s">
        <v>167</v>
      </c>
      <c r="H26" s="44">
        <v>57.157738095238095</v>
      </c>
      <c r="I26" s="44" t="s">
        <v>170</v>
      </c>
      <c r="J26" s="44">
        <v>18.526785714285715</v>
      </c>
      <c r="K26" s="44">
        <v>24.31547619047619</v>
      </c>
      <c r="L26" s="44" t="s">
        <v>168</v>
      </c>
      <c r="M26" s="44">
        <v>100</v>
      </c>
    </row>
    <row r="27" spans="2:13" ht="11.25">
      <c r="B27" s="30" t="s">
        <v>73</v>
      </c>
      <c r="C27" s="31"/>
      <c r="D27" s="44">
        <v>9.85083005600629</v>
      </c>
      <c r="E27" s="44">
        <v>11.005906020707243</v>
      </c>
      <c r="F27" s="44" t="s">
        <v>170</v>
      </c>
      <c r="G27" s="44" t="s">
        <v>167</v>
      </c>
      <c r="H27" s="44">
        <v>42.587238448325145</v>
      </c>
      <c r="I27" s="44" t="s">
        <v>170</v>
      </c>
      <c r="J27" s="44">
        <v>10.940230508978784</v>
      </c>
      <c r="K27" s="44">
        <v>25.61579496598255</v>
      </c>
      <c r="L27" s="44" t="s">
        <v>168</v>
      </c>
      <c r="M27" s="44">
        <v>100</v>
      </c>
    </row>
    <row r="28" spans="2:13" ht="11.25">
      <c r="B28" s="30" t="s">
        <v>99</v>
      </c>
      <c r="C28" s="31"/>
      <c r="D28" s="44">
        <v>16.6594084802654</v>
      </c>
      <c r="E28" s="44">
        <v>8.80129537621039</v>
      </c>
      <c r="F28" s="44">
        <v>6.597593031217539</v>
      </c>
      <c r="G28" s="44">
        <v>17.395828008839192</v>
      </c>
      <c r="H28" s="44">
        <v>19.626682316997048</v>
      </c>
      <c r="I28" s="44">
        <v>3.2652660410761003</v>
      </c>
      <c r="J28" s="44">
        <v>7.692284109437278</v>
      </c>
      <c r="K28" s="44">
        <v>18.43997451774773</v>
      </c>
      <c r="L28" s="44">
        <v>1.5216681182093243</v>
      </c>
      <c r="M28" s="44">
        <v>100</v>
      </c>
    </row>
    <row r="29" spans="2:13" ht="11.25">
      <c r="B29" s="30" t="s">
        <v>75</v>
      </c>
      <c r="C29" s="31"/>
      <c r="D29" s="44">
        <v>45.50088016435574</v>
      </c>
      <c r="E29" s="44">
        <v>20.949104827272308</v>
      </c>
      <c r="F29" s="44" t="s">
        <v>170</v>
      </c>
      <c r="G29" s="44">
        <v>6.042009674194216</v>
      </c>
      <c r="H29" s="44">
        <v>11.497583120201936</v>
      </c>
      <c r="I29" s="44" t="s">
        <v>170</v>
      </c>
      <c r="J29" s="44">
        <v>1.0984355206340601</v>
      </c>
      <c r="K29" s="44">
        <v>14.911986693341724</v>
      </c>
      <c r="L29" s="44" t="s">
        <v>168</v>
      </c>
      <c r="M29" s="44">
        <v>100</v>
      </c>
    </row>
    <row r="30" spans="2:13" ht="11.25">
      <c r="B30" s="30" t="s">
        <v>84</v>
      </c>
      <c r="C30" s="31"/>
      <c r="D30" s="44">
        <v>6.9970354190265525</v>
      </c>
      <c r="E30" s="44">
        <v>19.711015371016995</v>
      </c>
      <c r="F30" s="44" t="s">
        <v>103</v>
      </c>
      <c r="G30" s="44">
        <v>15.735342978217062</v>
      </c>
      <c r="H30" s="44">
        <v>22.032352599401783</v>
      </c>
      <c r="I30" s="44">
        <v>3.356891634531165</v>
      </c>
      <c r="J30" s="44">
        <v>2.396994363921857</v>
      </c>
      <c r="K30" s="44">
        <v>29.034604331089575</v>
      </c>
      <c r="L30" s="44">
        <v>0.7357633027950284</v>
      </c>
      <c r="M30" s="44">
        <v>100</v>
      </c>
    </row>
    <row r="31" spans="2:13" s="46" customFormat="1" ht="11.25">
      <c r="B31" s="30" t="s">
        <v>95</v>
      </c>
      <c r="C31" s="47"/>
      <c r="D31" s="44" t="s">
        <v>169</v>
      </c>
      <c r="E31" s="44">
        <v>20.620321369574857</v>
      </c>
      <c r="F31" s="44">
        <v>7.32547991108293</v>
      </c>
      <c r="G31" s="44">
        <v>11.546185050278982</v>
      </c>
      <c r="H31" s="44">
        <v>9.207817587670407</v>
      </c>
      <c r="I31" s="44">
        <v>11.270558410364945</v>
      </c>
      <c r="J31" s="44">
        <v>14.906137361238727</v>
      </c>
      <c r="K31" s="44">
        <v>25.123500309789147</v>
      </c>
      <c r="L31" s="44" t="s">
        <v>168</v>
      </c>
      <c r="M31" s="44">
        <v>100</v>
      </c>
    </row>
    <row r="32" spans="2:13" ht="11.25">
      <c r="B32" s="30" t="s">
        <v>101</v>
      </c>
      <c r="C32" s="31"/>
      <c r="D32" s="44" t="s">
        <v>104</v>
      </c>
      <c r="E32" s="44">
        <v>18.849685838569354</v>
      </c>
      <c r="F32" s="44" t="s">
        <v>170</v>
      </c>
      <c r="G32" s="44">
        <v>30.763653939101015</v>
      </c>
      <c r="H32" s="44">
        <v>10.74593201224424</v>
      </c>
      <c r="I32" s="44">
        <v>3.198002255517963</v>
      </c>
      <c r="J32" s="44">
        <v>2.384404704366038</v>
      </c>
      <c r="K32" s="44">
        <v>33.01111648139197</v>
      </c>
      <c r="L32" s="44">
        <v>0.5961011760915096</v>
      </c>
      <c r="M32" s="44">
        <v>100</v>
      </c>
    </row>
    <row r="33" spans="2:13" ht="11.25">
      <c r="B33" s="30" t="s">
        <v>81</v>
      </c>
      <c r="C33" s="31"/>
      <c r="D33" s="44" t="s">
        <v>169</v>
      </c>
      <c r="E33" s="44">
        <v>12.851041801475347</v>
      </c>
      <c r="F33" s="44" t="s">
        <v>170</v>
      </c>
      <c r="G33" s="44">
        <v>32.97336420152519</v>
      </c>
      <c r="H33" s="44">
        <v>30.96932832923515</v>
      </c>
      <c r="I33" s="44">
        <v>3.640433496781368</v>
      </c>
      <c r="J33" s="44" t="s">
        <v>168</v>
      </c>
      <c r="K33" s="44">
        <v>19.565832170982944</v>
      </c>
      <c r="L33" s="44" t="s">
        <v>168</v>
      </c>
      <c r="M33" s="44">
        <v>100</v>
      </c>
    </row>
    <row r="34" spans="2:13" ht="11.25">
      <c r="B34" s="30" t="s">
        <v>92</v>
      </c>
      <c r="C34" s="31"/>
      <c r="D34" s="44">
        <v>53.63700204936713</v>
      </c>
      <c r="E34" s="44">
        <v>18.115054914260824</v>
      </c>
      <c r="F34" s="44" t="s">
        <v>167</v>
      </c>
      <c r="G34" s="44" t="s">
        <v>167</v>
      </c>
      <c r="H34" s="44">
        <v>13.351812525110656</v>
      </c>
      <c r="I34" s="44">
        <v>0.5957513614617694</v>
      </c>
      <c r="J34" s="44" t="s">
        <v>168</v>
      </c>
      <c r="K34" s="44">
        <v>13.22609887605549</v>
      </c>
      <c r="L34" s="44">
        <v>1.0742802737441297</v>
      </c>
      <c r="M34" s="44">
        <v>100</v>
      </c>
    </row>
    <row r="35" spans="2:13" ht="11.25">
      <c r="B35" s="30" t="s">
        <v>98</v>
      </c>
      <c r="C35" s="31"/>
      <c r="D35" s="44">
        <v>0.6159556909662584</v>
      </c>
      <c r="E35" s="44">
        <v>9.450122038909669</v>
      </c>
      <c r="F35" s="44" t="s">
        <v>103</v>
      </c>
      <c r="G35" s="44">
        <v>35.48006836828494</v>
      </c>
      <c r="H35" s="44">
        <v>39.69033101996266</v>
      </c>
      <c r="I35" s="44" t="s">
        <v>167</v>
      </c>
      <c r="J35" s="44">
        <v>0.7936311283899048</v>
      </c>
      <c r="K35" s="44">
        <v>13.73924160792877</v>
      </c>
      <c r="L35" s="44" t="s">
        <v>104</v>
      </c>
      <c r="M35" s="44">
        <v>100</v>
      </c>
    </row>
    <row r="36" spans="2:13" ht="11.25">
      <c r="B36" s="30" t="s">
        <v>78</v>
      </c>
      <c r="C36" s="31"/>
      <c r="D36" s="44">
        <v>21.30317273257394</v>
      </c>
      <c r="E36" s="44">
        <v>27.469576327849037</v>
      </c>
      <c r="F36" s="44" t="s">
        <v>170</v>
      </c>
      <c r="G36" s="44">
        <v>7.850085943439143</v>
      </c>
      <c r="H36" s="44">
        <v>14.068925722275994</v>
      </c>
      <c r="I36" s="44" t="s">
        <v>104</v>
      </c>
      <c r="J36" s="44">
        <v>9.197665330447181</v>
      </c>
      <c r="K36" s="44">
        <v>19.388679585151174</v>
      </c>
      <c r="L36" s="44">
        <v>0.6574367789070683</v>
      </c>
      <c r="M36" s="44">
        <v>100</v>
      </c>
    </row>
    <row r="37" spans="2:13" ht="11.25">
      <c r="B37" s="30" t="s">
        <v>86</v>
      </c>
      <c r="C37" s="31"/>
      <c r="D37" s="44">
        <v>5.306201402651225</v>
      </c>
      <c r="E37" s="44">
        <v>9.653619860738615</v>
      </c>
      <c r="F37" s="44" t="s">
        <v>170</v>
      </c>
      <c r="G37" s="44" t="s">
        <v>167</v>
      </c>
      <c r="H37" s="44">
        <v>46.5445442972013</v>
      </c>
      <c r="I37" s="44">
        <v>6.488966439715295</v>
      </c>
      <c r="J37" s="44">
        <v>8.646128150975315</v>
      </c>
      <c r="K37" s="44">
        <v>23.36053984871824</v>
      </c>
      <c r="L37" s="44" t="s">
        <v>168</v>
      </c>
      <c r="M37" s="44">
        <v>100</v>
      </c>
    </row>
    <row r="38" spans="2:13" ht="11.25">
      <c r="B38" s="30" t="s">
        <v>89</v>
      </c>
      <c r="C38" s="31"/>
      <c r="D38" s="44">
        <v>3.35046918608506</v>
      </c>
      <c r="E38" s="44">
        <v>8.466967174637634</v>
      </c>
      <c r="F38" s="44">
        <v>1.3746238617157445</v>
      </c>
      <c r="G38" s="44">
        <v>44.50473720405692</v>
      </c>
      <c r="H38" s="44">
        <v>5.808653884268527</v>
      </c>
      <c r="I38" s="44">
        <v>2.8422631627111077</v>
      </c>
      <c r="J38" s="44">
        <v>10.381032574440935</v>
      </c>
      <c r="K38" s="44">
        <v>20.439946723237064</v>
      </c>
      <c r="L38" s="44">
        <v>2.8313062288470046</v>
      </c>
      <c r="M38" s="44">
        <v>100</v>
      </c>
    </row>
    <row r="39" spans="2:13" ht="11.25">
      <c r="B39" s="30" t="s">
        <v>82</v>
      </c>
      <c r="C39" s="31"/>
      <c r="D39" s="44">
        <v>59.161749615187276</v>
      </c>
      <c r="E39" s="44">
        <v>10.531041559774243</v>
      </c>
      <c r="F39" s="44" t="s">
        <v>170</v>
      </c>
      <c r="G39" s="44">
        <v>8.36326321190354</v>
      </c>
      <c r="H39" s="44">
        <v>9.905720882503848</v>
      </c>
      <c r="I39" s="44" t="s">
        <v>170</v>
      </c>
      <c r="J39" s="44" t="s">
        <v>168</v>
      </c>
      <c r="K39" s="44">
        <v>12.038224730631093</v>
      </c>
      <c r="L39" s="44" t="s">
        <v>168</v>
      </c>
      <c r="M39" s="44">
        <v>100</v>
      </c>
    </row>
    <row r="40" spans="2:13" ht="11.25">
      <c r="B40" s="30" t="s">
        <v>76</v>
      </c>
      <c r="C40" s="31"/>
      <c r="D40" s="44" t="s">
        <v>104</v>
      </c>
      <c r="E40" s="44">
        <v>12.765582196903768</v>
      </c>
      <c r="F40" s="44">
        <v>17.405335553546696</v>
      </c>
      <c r="G40" s="44">
        <v>30.205612716572873</v>
      </c>
      <c r="H40" s="44">
        <v>6.780312102625693</v>
      </c>
      <c r="I40" s="44" t="s">
        <v>104</v>
      </c>
      <c r="J40" s="44">
        <v>8.979053926622212</v>
      </c>
      <c r="K40" s="44">
        <v>22.531496136527913</v>
      </c>
      <c r="L40" s="44">
        <v>1.0319231705678253</v>
      </c>
      <c r="M40" s="44">
        <v>100</v>
      </c>
    </row>
    <row r="41" spans="2:13" ht="11.25">
      <c r="B41" s="30" t="s">
        <v>71</v>
      </c>
      <c r="C41" s="24"/>
      <c r="D41" s="44">
        <v>4.2004834882033055</v>
      </c>
      <c r="E41" s="44">
        <v>7.103862601207594</v>
      </c>
      <c r="F41" s="44" t="s">
        <v>167</v>
      </c>
      <c r="G41" s="44" t="s">
        <v>167</v>
      </c>
      <c r="H41" s="44">
        <v>47.59049369532421</v>
      </c>
      <c r="I41" s="44" t="s">
        <v>167</v>
      </c>
      <c r="J41" s="44">
        <v>9.595031413047868</v>
      </c>
      <c r="K41" s="44">
        <v>30.296324512504867</v>
      </c>
      <c r="L41" s="44">
        <v>1.2138042897121528</v>
      </c>
      <c r="M41" s="44">
        <v>100</v>
      </c>
    </row>
    <row r="42" spans="1:13" ht="46.5" customHeight="1">
      <c r="A42" s="21"/>
      <c r="B42" s="51"/>
      <c r="C42" s="52"/>
      <c r="D42" s="245" t="s">
        <v>30</v>
      </c>
      <c r="E42" s="246"/>
      <c r="F42" s="247"/>
      <c r="G42" s="248" t="s">
        <v>126</v>
      </c>
      <c r="H42" s="249"/>
      <c r="I42" s="250"/>
      <c r="J42" s="251" t="s">
        <v>31</v>
      </c>
      <c r="K42" s="252"/>
      <c r="L42" s="250"/>
      <c r="M42" s="54"/>
    </row>
    <row r="43" spans="1:13" ht="11.25">
      <c r="A43" s="21"/>
      <c r="B43" s="51" t="s">
        <v>32</v>
      </c>
      <c r="C43" s="52"/>
      <c r="D43" s="55"/>
      <c r="E43" s="56">
        <v>29.024636151738882</v>
      </c>
      <c r="F43" s="57"/>
      <c r="G43" s="58"/>
      <c r="H43" s="59">
        <v>43.56697245958922</v>
      </c>
      <c r="I43" s="46"/>
      <c r="J43" s="254">
        <v>28.330118245414507</v>
      </c>
      <c r="K43" s="255"/>
      <c r="L43" s="256"/>
      <c r="M43" s="62"/>
    </row>
    <row r="44" spans="1:13" ht="11.25">
      <c r="A44" s="21"/>
      <c r="B44" s="51" t="s">
        <v>33</v>
      </c>
      <c r="C44" s="52"/>
      <c r="D44" s="58"/>
      <c r="E44" s="56">
        <v>27.883259292122304</v>
      </c>
      <c r="F44" s="57"/>
      <c r="G44" s="58"/>
      <c r="H44" s="59">
        <v>46.78958584992896</v>
      </c>
      <c r="I44" s="53"/>
      <c r="J44" s="254">
        <v>25.327154857948745</v>
      </c>
      <c r="K44" s="255"/>
      <c r="L44" s="256"/>
      <c r="M44" s="62"/>
    </row>
    <row r="45" spans="1:13" ht="11.25">
      <c r="A45" s="21"/>
      <c r="B45" s="51"/>
      <c r="C45" s="52"/>
      <c r="D45" s="63"/>
      <c r="E45" s="60"/>
      <c r="F45" s="57"/>
      <c r="G45" s="58"/>
      <c r="H45" s="57"/>
      <c r="I45" s="53"/>
      <c r="J45" s="60"/>
      <c r="K45" s="60"/>
      <c r="L45" s="61"/>
      <c r="M45" s="62"/>
    </row>
    <row r="46" spans="1:15" ht="40.5" customHeight="1">
      <c r="A46" s="240" t="s">
        <v>34</v>
      </c>
      <c r="B46" s="30" t="s">
        <v>134</v>
      </c>
      <c r="C46" s="31"/>
      <c r="D46" s="44">
        <v>45.939230130387415</v>
      </c>
      <c r="E46" s="44">
        <v>15.222601175695141</v>
      </c>
      <c r="F46" s="44" t="s">
        <v>167</v>
      </c>
      <c r="G46" s="44" t="s">
        <v>167</v>
      </c>
      <c r="H46" s="44">
        <v>28.042674242153087</v>
      </c>
      <c r="I46" s="44" t="s">
        <v>170</v>
      </c>
      <c r="J46" s="44" t="s">
        <v>168</v>
      </c>
      <c r="K46" s="44">
        <v>10.795494451764352</v>
      </c>
      <c r="L46" s="44" t="s">
        <v>168</v>
      </c>
      <c r="M46" s="44">
        <v>100</v>
      </c>
      <c r="O46" s="70"/>
    </row>
    <row r="47" spans="1:13" ht="11.25">
      <c r="A47" s="240"/>
      <c r="B47" s="30" t="s">
        <v>132</v>
      </c>
      <c r="C47" s="31"/>
      <c r="D47" s="44">
        <v>0.9095990137481315</v>
      </c>
      <c r="E47" s="44">
        <v>10.606913333804933</v>
      </c>
      <c r="F47" s="44" t="s">
        <v>170</v>
      </c>
      <c r="G47" s="44">
        <v>3.6732831352849744</v>
      </c>
      <c r="H47" s="44">
        <v>44.02864743955616</v>
      </c>
      <c r="I47" s="44">
        <v>6.478914198425641</v>
      </c>
      <c r="J47" s="44">
        <v>11.986918776182382</v>
      </c>
      <c r="K47" s="44">
        <v>22.129851811133253</v>
      </c>
      <c r="L47" s="44" t="s">
        <v>104</v>
      </c>
      <c r="M47" s="44">
        <v>100</v>
      </c>
    </row>
    <row r="48" spans="1:13" ht="11.25">
      <c r="A48" s="240"/>
      <c r="B48" s="30" t="s">
        <v>131</v>
      </c>
      <c r="C48" s="31"/>
      <c r="D48" s="44">
        <v>11.142380873717878</v>
      </c>
      <c r="E48" s="44">
        <v>7.624682755410052</v>
      </c>
      <c r="F48" s="44" t="s">
        <v>170</v>
      </c>
      <c r="G48" s="44">
        <v>9.728033158629803</v>
      </c>
      <c r="H48" s="44">
        <v>27.524365886257485</v>
      </c>
      <c r="I48" s="44" t="s">
        <v>170</v>
      </c>
      <c r="J48" s="44">
        <v>15.149048641667543</v>
      </c>
      <c r="K48" s="44">
        <v>27.81089969814834</v>
      </c>
      <c r="L48" s="44">
        <v>1.0205889861688866</v>
      </c>
      <c r="M48" s="44">
        <v>100</v>
      </c>
    </row>
    <row r="49" spans="1:13" ht="11.25">
      <c r="A49" s="240"/>
      <c r="B49" s="30" t="s">
        <v>102</v>
      </c>
      <c r="C49" s="31">
        <v>1</v>
      </c>
      <c r="D49" s="44">
        <v>3.0852587840651906</v>
      </c>
      <c r="E49" s="44">
        <v>8.025691473734168</v>
      </c>
      <c r="F49" s="44" t="s">
        <v>103</v>
      </c>
      <c r="G49" s="44">
        <v>15.9</v>
      </c>
      <c r="H49" s="44">
        <v>18.08</v>
      </c>
      <c r="I49" s="44" t="s">
        <v>103</v>
      </c>
      <c r="J49" s="44">
        <v>34.19</v>
      </c>
      <c r="K49" s="44">
        <v>20.18</v>
      </c>
      <c r="L49" s="44" t="s">
        <v>104</v>
      </c>
      <c r="M49" s="44">
        <v>100</v>
      </c>
    </row>
    <row r="50" spans="1:13" ht="11.25">
      <c r="A50" s="241"/>
      <c r="B50" s="30" t="s">
        <v>133</v>
      </c>
      <c r="C50" s="31"/>
      <c r="D50" s="44">
        <v>2.259789332805746</v>
      </c>
      <c r="E50" s="44">
        <v>15.696996705905416</v>
      </c>
      <c r="F50" s="44" t="s">
        <v>170</v>
      </c>
      <c r="G50" s="44">
        <v>27.856742827367565</v>
      </c>
      <c r="H50" s="44">
        <v>31.5488060870129</v>
      </c>
      <c r="I50" s="44" t="s">
        <v>170</v>
      </c>
      <c r="J50" s="44">
        <v>10.819807600411375</v>
      </c>
      <c r="K50" s="44">
        <v>10.21353544757158</v>
      </c>
      <c r="L50" s="44">
        <v>1.6043219989254243</v>
      </c>
      <c r="M50" s="44">
        <v>100</v>
      </c>
    </row>
    <row r="51" spans="1:13" ht="5.25" customHeight="1">
      <c r="A51" s="241"/>
      <c r="B51" s="65"/>
      <c r="C51" s="66"/>
      <c r="D51" s="67"/>
      <c r="E51" s="67"/>
      <c r="F51" s="67"/>
      <c r="G51" s="67"/>
      <c r="H51" s="67"/>
      <c r="I51" s="67"/>
      <c r="J51" s="67"/>
      <c r="K51" s="67"/>
      <c r="L51" s="67"/>
      <c r="M51" s="67"/>
    </row>
    <row r="52" spans="2:13" ht="11.25">
      <c r="B52" s="30"/>
      <c r="C52" s="24"/>
      <c r="M52" s="21"/>
    </row>
    <row r="53" spans="2:13" ht="35.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M5"/>
    <mergeCell ref="G7:H7"/>
    <mergeCell ref="I7:I8"/>
    <mergeCell ref="J7:L7"/>
    <mergeCell ref="M7:M8"/>
    <mergeCell ref="A46:A51"/>
    <mergeCell ref="A11:A20"/>
    <mergeCell ref="D42:F42"/>
    <mergeCell ref="G42:I42"/>
    <mergeCell ref="J42:L42"/>
    <mergeCell ref="B53:M53"/>
    <mergeCell ref="J43:L43"/>
    <mergeCell ref="J44:L44"/>
  </mergeCells>
  <conditionalFormatting sqref="M11:M40">
    <cfRule type="cellIs" priority="2" dxfId="7" operator="greaterThan" stopIfTrue="1">
      <formula>102</formula>
    </cfRule>
  </conditionalFormatting>
  <conditionalFormatting sqref="M11:M41 M46:M50">
    <cfRule type="cellIs" priority="1" dxfId="0" operator="notEqual" stopIfTrue="1">
      <formula>100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rgb="FF00B050"/>
  </sheetPr>
  <dimension ref="A1:N56"/>
  <sheetViews>
    <sheetView zoomScalePageLayoutView="0" workbookViewId="0" topLeftCell="A1">
      <selection activeCell="B4" sqref="B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5" width="9.33203125" style="18" customWidth="1"/>
    <col min="16"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27.75" customHeight="1">
      <c r="B5" s="265" t="s">
        <v>37</v>
      </c>
      <c r="C5" s="266"/>
      <c r="D5" s="266"/>
      <c r="E5" s="266"/>
      <c r="F5" s="266"/>
      <c r="G5" s="266"/>
      <c r="H5" s="266"/>
      <c r="I5" s="266"/>
      <c r="J5" s="266"/>
      <c r="K5" s="266"/>
      <c r="L5" s="266"/>
      <c r="M5" s="266"/>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16</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71" t="s">
        <v>83</v>
      </c>
      <c r="C11" s="31"/>
      <c r="D11" s="44">
        <v>7.483081970880484</v>
      </c>
      <c r="E11" s="44">
        <v>19.307992021028696</v>
      </c>
      <c r="F11" s="44" t="s">
        <v>167</v>
      </c>
      <c r="G11" s="44" t="s">
        <v>167</v>
      </c>
      <c r="H11" s="44">
        <v>37.02764676273746</v>
      </c>
      <c r="I11" s="44">
        <v>3.169217576107828</v>
      </c>
      <c r="J11" s="44">
        <v>8.560615946757146</v>
      </c>
      <c r="K11" s="44">
        <v>24.451445722488398</v>
      </c>
      <c r="L11" s="44" t="s">
        <v>168</v>
      </c>
      <c r="M11" s="44">
        <v>100.00000000000001</v>
      </c>
    </row>
    <row r="12" spans="1:13" ht="11.25">
      <c r="A12" s="243"/>
      <c r="B12" s="71" t="s">
        <v>97</v>
      </c>
      <c r="C12" s="31"/>
      <c r="D12" s="44" t="s">
        <v>169</v>
      </c>
      <c r="E12" s="44">
        <v>12.518416402817634</v>
      </c>
      <c r="F12" s="44">
        <v>0.770325606597256</v>
      </c>
      <c r="G12" s="44">
        <v>52.24171546457256</v>
      </c>
      <c r="H12" s="44">
        <v>5.054163141010878</v>
      </c>
      <c r="I12" s="44">
        <v>8.828173396279873</v>
      </c>
      <c r="J12" s="44">
        <v>9.044624778256845</v>
      </c>
      <c r="K12" s="44">
        <v>11.54258121046496</v>
      </c>
      <c r="L12" s="44" t="s">
        <v>168</v>
      </c>
      <c r="M12" s="44">
        <v>100.00000000000001</v>
      </c>
    </row>
    <row r="13" spans="1:13" ht="11.25">
      <c r="A13" s="243"/>
      <c r="B13" s="71" t="s">
        <v>90</v>
      </c>
      <c r="C13" s="31"/>
      <c r="D13" s="44">
        <v>12.203181382700713</v>
      </c>
      <c r="E13" s="44">
        <v>18.266323733181792</v>
      </c>
      <c r="F13" s="44" t="s">
        <v>170</v>
      </c>
      <c r="G13" s="44">
        <v>10.548653034412464</v>
      </c>
      <c r="H13" s="44">
        <v>26.108826967248415</v>
      </c>
      <c r="I13" s="44">
        <v>2.2135384719812</v>
      </c>
      <c r="J13" s="44">
        <v>12.707713051945998</v>
      </c>
      <c r="K13" s="44">
        <v>17.203944042441186</v>
      </c>
      <c r="L13" s="44">
        <v>0.7478193160882356</v>
      </c>
      <c r="M13" s="44">
        <v>100.00000000000001</v>
      </c>
    </row>
    <row r="14" spans="1:13" ht="11.25">
      <c r="A14" s="244"/>
      <c r="B14" s="71" t="s">
        <v>80</v>
      </c>
      <c r="C14" s="31"/>
      <c r="D14" s="44">
        <v>3.9946371858412912</v>
      </c>
      <c r="E14" s="44">
        <v>10.230007582667561</v>
      </c>
      <c r="F14" s="44" t="s">
        <v>170</v>
      </c>
      <c r="G14" s="44" t="s">
        <v>167</v>
      </c>
      <c r="H14" s="44">
        <v>25.82832401068167</v>
      </c>
      <c r="I14" s="44">
        <v>15.449959888787543</v>
      </c>
      <c r="J14" s="44">
        <v>20.030330670241874</v>
      </c>
      <c r="K14" s="44">
        <v>24.466740661780058</v>
      </c>
      <c r="L14" s="44" t="s">
        <v>168</v>
      </c>
      <c r="M14" s="44">
        <v>100.00000000000001</v>
      </c>
    </row>
    <row r="15" spans="1:13" ht="11.25">
      <c r="A15" s="244"/>
      <c r="B15" s="71" t="s">
        <v>85</v>
      </c>
      <c r="C15" s="31"/>
      <c r="D15" s="44">
        <v>28.77466222861908</v>
      </c>
      <c r="E15" s="44">
        <v>2.5545236455668476</v>
      </c>
      <c r="F15" s="44" t="s">
        <v>167</v>
      </c>
      <c r="G15" s="44">
        <v>11.853270087219242</v>
      </c>
      <c r="H15" s="44">
        <v>32.04217434854384</v>
      </c>
      <c r="I15" s="44" t="s">
        <v>170</v>
      </c>
      <c r="J15" s="44">
        <v>7.694773603548764</v>
      </c>
      <c r="K15" s="44">
        <v>17.080596086502233</v>
      </c>
      <c r="L15" s="44" t="s">
        <v>168</v>
      </c>
      <c r="M15" s="44">
        <v>100.00000000000001</v>
      </c>
    </row>
    <row r="16" spans="1:13" ht="11.25">
      <c r="A16" s="244"/>
      <c r="B16" s="71" t="s">
        <v>91</v>
      </c>
      <c r="C16" s="31"/>
      <c r="D16" s="44" t="s">
        <v>104</v>
      </c>
      <c r="E16" s="44">
        <v>5.622041763893603</v>
      </c>
      <c r="F16" s="44" t="s">
        <v>170</v>
      </c>
      <c r="G16" s="44">
        <v>48.111085803152584</v>
      </c>
      <c r="H16" s="44">
        <v>30.759256299388362</v>
      </c>
      <c r="I16" s="44" t="s">
        <v>170</v>
      </c>
      <c r="J16" s="44" t="s">
        <v>168</v>
      </c>
      <c r="K16" s="44">
        <v>15.249543803407112</v>
      </c>
      <c r="L16" s="44" t="s">
        <v>168</v>
      </c>
      <c r="M16" s="44">
        <v>100.00000000000001</v>
      </c>
    </row>
    <row r="17" spans="1:13" ht="11.25">
      <c r="A17" s="244"/>
      <c r="B17" s="71" t="s">
        <v>93</v>
      </c>
      <c r="C17" s="31"/>
      <c r="D17" s="44" t="s">
        <v>104</v>
      </c>
      <c r="E17" s="44">
        <v>22.863528711450254</v>
      </c>
      <c r="F17" s="44">
        <v>0.7126301836836728</v>
      </c>
      <c r="G17" s="44">
        <v>40.405978678506635</v>
      </c>
      <c r="H17" s="44">
        <v>5.745307116130573</v>
      </c>
      <c r="I17" s="44" t="s">
        <v>104</v>
      </c>
      <c r="J17" s="44">
        <v>8.345244676949632</v>
      </c>
      <c r="K17" s="44">
        <v>21.432086357443474</v>
      </c>
      <c r="L17" s="44">
        <v>0.7112113329681531</v>
      </c>
      <c r="M17" s="44">
        <v>100.00000000000001</v>
      </c>
    </row>
    <row r="18" spans="1:13" ht="11.25">
      <c r="A18" s="244"/>
      <c r="B18" s="71" t="s">
        <v>94</v>
      </c>
      <c r="C18" s="31"/>
      <c r="D18" s="44">
        <v>10.344745219193623</v>
      </c>
      <c r="E18" s="44">
        <v>10.902085975114586</v>
      </c>
      <c r="F18" s="44" t="s">
        <v>170</v>
      </c>
      <c r="G18" s="44" t="s">
        <v>170</v>
      </c>
      <c r="H18" s="44">
        <v>47.26732473047714</v>
      </c>
      <c r="I18" s="44" t="s">
        <v>104</v>
      </c>
      <c r="J18" s="44">
        <v>11.28980684545162</v>
      </c>
      <c r="K18" s="44">
        <v>18.53558578847284</v>
      </c>
      <c r="L18" s="44">
        <v>1.197117034495393</v>
      </c>
      <c r="M18" s="44">
        <v>100.00000000000001</v>
      </c>
    </row>
    <row r="19" spans="1:13" ht="11.25">
      <c r="A19" s="244"/>
      <c r="B19" s="71" t="s">
        <v>77</v>
      </c>
      <c r="C19" s="31"/>
      <c r="D19" s="44">
        <v>10.40323271282079</v>
      </c>
      <c r="E19" s="44">
        <v>18.25829350063595</v>
      </c>
      <c r="F19" s="44" t="s">
        <v>170</v>
      </c>
      <c r="G19" s="44">
        <v>35.82995270825338</v>
      </c>
      <c r="H19" s="44">
        <v>9.826850674169064</v>
      </c>
      <c r="I19" s="44" t="s">
        <v>104</v>
      </c>
      <c r="J19" s="44">
        <v>9.711777262534214</v>
      </c>
      <c r="K19" s="44">
        <v>15.120417918211604</v>
      </c>
      <c r="L19" s="44">
        <v>0.7928266254753756</v>
      </c>
      <c r="M19" s="44">
        <v>100.00000000000001</v>
      </c>
    </row>
    <row r="20" spans="1:13" ht="11.25">
      <c r="A20" s="244"/>
      <c r="B20" s="71" t="s">
        <v>74</v>
      </c>
      <c r="C20" s="31"/>
      <c r="D20" s="44">
        <v>2.9417124282794447</v>
      </c>
      <c r="E20" s="44">
        <v>8.905683693046099</v>
      </c>
      <c r="F20" s="44" t="s">
        <v>170</v>
      </c>
      <c r="G20" s="44">
        <v>49.487686339123215</v>
      </c>
      <c r="H20" s="44">
        <v>3.168621375915325</v>
      </c>
      <c r="I20" s="44">
        <v>6.546421639627578</v>
      </c>
      <c r="J20" s="44">
        <v>10.466869189319878</v>
      </c>
      <c r="K20" s="44">
        <v>16.787232566000817</v>
      </c>
      <c r="L20" s="44">
        <v>1.6957727686876396</v>
      </c>
      <c r="M20" s="44">
        <v>100.00000000000001</v>
      </c>
    </row>
    <row r="21" spans="2:13" ht="11.25">
      <c r="B21" s="71" t="s">
        <v>88</v>
      </c>
      <c r="C21" s="31"/>
      <c r="D21" s="44">
        <v>23.054655806450466</v>
      </c>
      <c r="E21" s="44">
        <v>12.496768607134042</v>
      </c>
      <c r="F21" s="44">
        <v>4.553733751552348</v>
      </c>
      <c r="G21" s="44">
        <v>4.411244920196423</v>
      </c>
      <c r="H21" s="44">
        <v>24.005576257569366</v>
      </c>
      <c r="I21" s="44">
        <v>7.3328750707849295</v>
      </c>
      <c r="J21" s="44">
        <v>7.414188203464785</v>
      </c>
      <c r="K21" s="44">
        <v>16.22828115807711</v>
      </c>
      <c r="L21" s="44">
        <v>0.5026762247705427</v>
      </c>
      <c r="M21" s="44">
        <v>100.00000000000001</v>
      </c>
    </row>
    <row r="22" spans="2:13" ht="11.25">
      <c r="B22" s="71" t="s">
        <v>87</v>
      </c>
      <c r="C22" s="31"/>
      <c r="D22" s="44">
        <v>1.311597693825856</v>
      </c>
      <c r="E22" s="44">
        <v>15.521756729856314</v>
      </c>
      <c r="F22" s="44" t="s">
        <v>170</v>
      </c>
      <c r="G22" s="44">
        <v>39.86423735448585</v>
      </c>
      <c r="H22" s="44">
        <v>23.66292738481895</v>
      </c>
      <c r="I22" s="44">
        <v>2.338771683283642</v>
      </c>
      <c r="J22" s="44" t="s">
        <v>104</v>
      </c>
      <c r="K22" s="44">
        <v>16.56872604672882</v>
      </c>
      <c r="L22" s="44" t="s">
        <v>104</v>
      </c>
      <c r="M22" s="44">
        <v>100.00000000000001</v>
      </c>
    </row>
    <row r="23" spans="2:13" ht="11.25">
      <c r="B23" s="71" t="s">
        <v>100</v>
      </c>
      <c r="C23" s="31"/>
      <c r="D23" s="44">
        <v>1.9761624797394481</v>
      </c>
      <c r="E23" s="44">
        <v>25.245520635680595</v>
      </c>
      <c r="F23" s="44">
        <v>6.552136385126338</v>
      </c>
      <c r="G23" s="44">
        <v>14.673155752015306</v>
      </c>
      <c r="H23" s="44">
        <v>7.969479550200767</v>
      </c>
      <c r="I23" s="44">
        <v>15.456884131717155</v>
      </c>
      <c r="J23" s="44">
        <v>1.8570655306653014</v>
      </c>
      <c r="K23" s="44">
        <v>25.01968142562706</v>
      </c>
      <c r="L23" s="44">
        <v>1.249914109228022</v>
      </c>
      <c r="M23" s="44">
        <v>100.00000000000001</v>
      </c>
    </row>
    <row r="24" spans="2:13" ht="11.25">
      <c r="B24" s="71" t="s">
        <v>96</v>
      </c>
      <c r="C24" s="31"/>
      <c r="D24" s="44">
        <v>14.99720434693572</v>
      </c>
      <c r="E24" s="44">
        <v>18.887442690862716</v>
      </c>
      <c r="F24" s="44" t="s">
        <v>104</v>
      </c>
      <c r="G24" s="44" t="s">
        <v>170</v>
      </c>
      <c r="H24" s="44">
        <v>23.99310532882431</v>
      </c>
      <c r="I24" s="44">
        <v>11.07937441560382</v>
      </c>
      <c r="J24" s="44">
        <v>9.992047012647559</v>
      </c>
      <c r="K24" s="44">
        <v>20.465902783292815</v>
      </c>
      <c r="L24" s="44">
        <v>0.5381165429141194</v>
      </c>
      <c r="M24" s="44">
        <v>100.00000000000001</v>
      </c>
    </row>
    <row r="25" spans="2:13" ht="11.25">
      <c r="B25" s="71" t="s">
        <v>79</v>
      </c>
      <c r="C25" s="31"/>
      <c r="D25" s="44">
        <v>11.328426856225166</v>
      </c>
      <c r="E25" s="44">
        <v>35.88427050444945</v>
      </c>
      <c r="F25" s="44" t="s">
        <v>104</v>
      </c>
      <c r="G25" s="44">
        <v>6.879094547401156</v>
      </c>
      <c r="H25" s="44">
        <v>31.662187473067178</v>
      </c>
      <c r="I25" s="44">
        <v>0.8250274031966148</v>
      </c>
      <c r="J25" s="44" t="s">
        <v>104</v>
      </c>
      <c r="K25" s="44">
        <v>12.499584248290557</v>
      </c>
      <c r="L25" s="44" t="s">
        <v>104</v>
      </c>
      <c r="M25" s="44">
        <v>100.00000000000001</v>
      </c>
    </row>
    <row r="26" spans="2:13" ht="11.25">
      <c r="B26" s="71" t="s">
        <v>72</v>
      </c>
      <c r="C26" s="31"/>
      <c r="D26" s="44" t="s">
        <v>167</v>
      </c>
      <c r="E26" s="44" t="s">
        <v>167</v>
      </c>
      <c r="F26" s="44" t="s">
        <v>167</v>
      </c>
      <c r="G26" s="44" t="s">
        <v>167</v>
      </c>
      <c r="H26" s="44">
        <v>56.10482430017868</v>
      </c>
      <c r="I26" s="44" t="s">
        <v>170</v>
      </c>
      <c r="J26" s="44">
        <v>10.005955926146516</v>
      </c>
      <c r="K26" s="44">
        <v>33.8892197736748</v>
      </c>
      <c r="L26" s="44" t="s">
        <v>168</v>
      </c>
      <c r="M26" s="44">
        <v>100.00000000000001</v>
      </c>
    </row>
    <row r="27" spans="2:13" ht="11.25">
      <c r="B27" s="71" t="s">
        <v>73</v>
      </c>
      <c r="C27" s="31"/>
      <c r="D27" s="44">
        <v>6.773038905254871</v>
      </c>
      <c r="E27" s="44">
        <v>9.373363714397792</v>
      </c>
      <c r="F27" s="44" t="s">
        <v>170</v>
      </c>
      <c r="G27" s="44" t="s">
        <v>167</v>
      </c>
      <c r="H27" s="44">
        <v>42.612441590013844</v>
      </c>
      <c r="I27" s="44" t="s">
        <v>170</v>
      </c>
      <c r="J27" s="44">
        <v>10.874986940414946</v>
      </c>
      <c r="K27" s="44">
        <v>30.366168849918555</v>
      </c>
      <c r="L27" s="44" t="s">
        <v>168</v>
      </c>
      <c r="M27" s="44">
        <v>100.00000000000001</v>
      </c>
    </row>
    <row r="28" spans="2:13" ht="11.25">
      <c r="B28" s="71" t="s">
        <v>99</v>
      </c>
      <c r="C28" s="31"/>
      <c r="D28" s="44">
        <v>15.944269828080415</v>
      </c>
      <c r="E28" s="44">
        <v>7.784794951129298</v>
      </c>
      <c r="F28" s="44">
        <v>4.7441103234139295</v>
      </c>
      <c r="G28" s="44">
        <v>20.207833520252088</v>
      </c>
      <c r="H28" s="44">
        <v>17.890103196099766</v>
      </c>
      <c r="I28" s="44">
        <v>4.080374852391549</v>
      </c>
      <c r="J28" s="44">
        <v>6.596562086112585</v>
      </c>
      <c r="K28" s="44">
        <v>20.72601463696468</v>
      </c>
      <c r="L28" s="44">
        <v>2.0259366055556884</v>
      </c>
      <c r="M28" s="44">
        <v>100.00000000000001</v>
      </c>
    </row>
    <row r="29" spans="2:13" ht="11.25">
      <c r="B29" s="71" t="s">
        <v>75</v>
      </c>
      <c r="C29" s="31"/>
      <c r="D29" s="44">
        <v>42.55169968644764</v>
      </c>
      <c r="E29" s="44">
        <v>21.84612519900033</v>
      </c>
      <c r="F29" s="44" t="s">
        <v>170</v>
      </c>
      <c r="G29" s="44">
        <v>3.393788495993776</v>
      </c>
      <c r="H29" s="44">
        <v>13.566660669273196</v>
      </c>
      <c r="I29" s="44" t="s">
        <v>170</v>
      </c>
      <c r="J29" s="44">
        <v>0.8761267109180929</v>
      </c>
      <c r="K29" s="44">
        <v>17.76559923836694</v>
      </c>
      <c r="L29" s="44" t="s">
        <v>168</v>
      </c>
      <c r="M29" s="44">
        <v>100.00000000000001</v>
      </c>
    </row>
    <row r="30" spans="2:13" ht="11.25">
      <c r="B30" s="71" t="s">
        <v>84</v>
      </c>
      <c r="C30" s="31"/>
      <c r="D30" s="44">
        <v>6.53646467133073</v>
      </c>
      <c r="E30" s="44">
        <v>17.94424827150733</v>
      </c>
      <c r="F30" s="44" t="s">
        <v>103</v>
      </c>
      <c r="G30" s="44">
        <v>15.246616609729525</v>
      </c>
      <c r="H30" s="44">
        <v>22.40192782731711</v>
      </c>
      <c r="I30" s="44">
        <v>3.67002117546089</v>
      </c>
      <c r="J30" s="44">
        <v>2.530876096592477</v>
      </c>
      <c r="K30" s="44">
        <v>30.657971479917546</v>
      </c>
      <c r="L30" s="44">
        <v>1.011873868144381</v>
      </c>
      <c r="M30" s="44">
        <v>100.00000000000001</v>
      </c>
    </row>
    <row r="31" spans="2:13" s="46" customFormat="1" ht="11.25">
      <c r="B31" s="71" t="s">
        <v>95</v>
      </c>
      <c r="C31" s="31"/>
      <c r="D31" s="44" t="s">
        <v>169</v>
      </c>
      <c r="E31" s="44">
        <v>20.432328207432317</v>
      </c>
      <c r="F31" s="44">
        <v>6.31158009942287</v>
      </c>
      <c r="G31" s="44">
        <v>9.651088864519071</v>
      </c>
      <c r="H31" s="44">
        <v>8.465480293464662</v>
      </c>
      <c r="I31" s="44">
        <v>19.480963882628703</v>
      </c>
      <c r="J31" s="44">
        <v>10.999644304763184</v>
      </c>
      <c r="K31" s="44">
        <v>24.658914347769187</v>
      </c>
      <c r="L31" s="44" t="s">
        <v>168</v>
      </c>
      <c r="M31" s="44">
        <v>100.00000000000001</v>
      </c>
    </row>
    <row r="32" spans="2:13" ht="11.25">
      <c r="B32" s="71" t="s">
        <v>101</v>
      </c>
      <c r="C32" s="31"/>
      <c r="D32" s="44" t="s">
        <v>104</v>
      </c>
      <c r="E32" s="44">
        <v>18.897513068271824</v>
      </c>
      <c r="F32" s="44" t="s">
        <v>170</v>
      </c>
      <c r="G32" s="44">
        <v>35.05464913670205</v>
      </c>
      <c r="H32" s="44">
        <v>9.440836369396484</v>
      </c>
      <c r="I32" s="44">
        <v>4.102645335022968</v>
      </c>
      <c r="J32" s="44">
        <v>3.1047045778552196</v>
      </c>
      <c r="K32" s="44">
        <v>28.37003009662601</v>
      </c>
      <c r="L32" s="44">
        <v>0.6811341675906859</v>
      </c>
      <c r="M32" s="44">
        <v>100.00000000000001</v>
      </c>
    </row>
    <row r="33" spans="2:13" ht="11.25">
      <c r="B33" s="71" t="s">
        <v>81</v>
      </c>
      <c r="C33" s="31"/>
      <c r="D33" s="44" t="s">
        <v>169</v>
      </c>
      <c r="E33" s="44">
        <v>12.273297034744804</v>
      </c>
      <c r="F33" s="44" t="s">
        <v>170</v>
      </c>
      <c r="G33" s="44">
        <v>40.686082494418116</v>
      </c>
      <c r="H33" s="44">
        <v>28.6233303302127</v>
      </c>
      <c r="I33" s="44">
        <v>1.8243957851854757</v>
      </c>
      <c r="J33" s="44" t="s">
        <v>168</v>
      </c>
      <c r="K33" s="44">
        <v>16.592894355438915</v>
      </c>
      <c r="L33" s="44" t="s">
        <v>168</v>
      </c>
      <c r="M33" s="44">
        <v>100.00000000000001</v>
      </c>
    </row>
    <row r="34" spans="2:13" ht="11.25">
      <c r="B34" s="71" t="s">
        <v>92</v>
      </c>
      <c r="C34" s="31"/>
      <c r="D34" s="44">
        <v>54.862113630401055</v>
      </c>
      <c r="E34" s="44">
        <v>19.514695196744075</v>
      </c>
      <c r="F34" s="44" t="s">
        <v>167</v>
      </c>
      <c r="G34" s="44" t="s">
        <v>167</v>
      </c>
      <c r="H34" s="44">
        <v>13.573122974834723</v>
      </c>
      <c r="I34" s="44">
        <v>0.57164775482228</v>
      </c>
      <c r="J34" s="44" t="s">
        <v>168</v>
      </c>
      <c r="K34" s="44">
        <v>10.362974175408329</v>
      </c>
      <c r="L34" s="44">
        <v>1.1154462677895187</v>
      </c>
      <c r="M34" s="44">
        <v>100.00000000000001</v>
      </c>
    </row>
    <row r="35" spans="2:13" ht="11.25">
      <c r="B35" s="71" t="s">
        <v>98</v>
      </c>
      <c r="C35" s="31"/>
      <c r="D35" s="44">
        <v>0.651316356631625</v>
      </c>
      <c r="E35" s="44">
        <v>6.65780144479335</v>
      </c>
      <c r="F35" s="44" t="s">
        <v>103</v>
      </c>
      <c r="G35" s="44">
        <v>42.082190912090624</v>
      </c>
      <c r="H35" s="44">
        <v>36.147777039009284</v>
      </c>
      <c r="I35" s="44" t="s">
        <v>167</v>
      </c>
      <c r="J35" s="44" t="s">
        <v>104</v>
      </c>
      <c r="K35" s="44">
        <v>13.67092190710608</v>
      </c>
      <c r="L35" s="44" t="s">
        <v>104</v>
      </c>
      <c r="M35" s="44">
        <v>100.00000000000001</v>
      </c>
    </row>
    <row r="36" spans="2:13" ht="11.25">
      <c r="B36" s="71" t="s">
        <v>78</v>
      </c>
      <c r="C36" s="31"/>
      <c r="D36" s="44">
        <v>20.362654396799112</v>
      </c>
      <c r="E36" s="44">
        <v>28.889990650977644</v>
      </c>
      <c r="F36" s="44" t="s">
        <v>170</v>
      </c>
      <c r="G36" s="44">
        <v>7.41429621965441</v>
      </c>
      <c r="H36" s="44">
        <v>14.53028531523286</v>
      </c>
      <c r="I36" s="44" t="s">
        <v>104</v>
      </c>
      <c r="J36" s="44">
        <v>10.337963001451858</v>
      </c>
      <c r="K36" s="44">
        <v>17.63171200476445</v>
      </c>
      <c r="L36" s="44">
        <v>0.7652291946463433</v>
      </c>
      <c r="M36" s="44">
        <v>100.00000000000001</v>
      </c>
    </row>
    <row r="37" spans="2:13" ht="11.25">
      <c r="B37" s="71" t="s">
        <v>86</v>
      </c>
      <c r="C37" s="31"/>
      <c r="D37" s="44">
        <v>5.44548444381393</v>
      </c>
      <c r="E37" s="44">
        <v>11.184121474383701</v>
      </c>
      <c r="F37" s="44" t="s">
        <v>170</v>
      </c>
      <c r="G37" s="44" t="s">
        <v>167</v>
      </c>
      <c r="H37" s="44">
        <v>48.30207120491606</v>
      </c>
      <c r="I37" s="44">
        <v>7.804053941237231</v>
      </c>
      <c r="J37" s="44">
        <v>6.662184011845984</v>
      </c>
      <c r="K37" s="44">
        <v>20.602084923803098</v>
      </c>
      <c r="L37" s="44" t="s">
        <v>168</v>
      </c>
      <c r="M37" s="44">
        <v>100.00000000000001</v>
      </c>
    </row>
    <row r="38" spans="2:13" ht="11.25">
      <c r="B38" s="71" t="s">
        <v>89</v>
      </c>
      <c r="C38" s="31"/>
      <c r="D38" s="44">
        <v>2.935983963398439</v>
      </c>
      <c r="E38" s="44">
        <v>6.317402976720069</v>
      </c>
      <c r="F38" s="44" t="s">
        <v>104</v>
      </c>
      <c r="G38" s="44">
        <v>41.54880779952656</v>
      </c>
      <c r="H38" s="44">
        <v>4.400993033302929</v>
      </c>
      <c r="I38" s="44">
        <v>2.862955565491634</v>
      </c>
      <c r="J38" s="44">
        <v>13.8824568099878</v>
      </c>
      <c r="K38" s="44">
        <v>23.784316013691285</v>
      </c>
      <c r="L38" s="44">
        <v>3.8995339429196156</v>
      </c>
      <c r="M38" s="44">
        <v>100.00000000000001</v>
      </c>
    </row>
    <row r="39" spans="2:13" ht="11.25">
      <c r="B39" s="71" t="s">
        <v>82</v>
      </c>
      <c r="C39" s="31"/>
      <c r="D39" s="44">
        <v>52.174431784286824</v>
      </c>
      <c r="E39" s="44">
        <v>13.2494183618684</v>
      </c>
      <c r="F39" s="44" t="s">
        <v>170</v>
      </c>
      <c r="G39" s="44">
        <v>10.165244884567201</v>
      </c>
      <c r="H39" s="44">
        <v>10.767762333711149</v>
      </c>
      <c r="I39" s="44" t="s">
        <v>170</v>
      </c>
      <c r="J39" s="44" t="s">
        <v>168</v>
      </c>
      <c r="K39" s="44">
        <v>13.643142635566427</v>
      </c>
      <c r="L39" s="44" t="s">
        <v>168</v>
      </c>
      <c r="M39" s="44">
        <v>100.00000000000001</v>
      </c>
    </row>
    <row r="40" spans="2:13" ht="11.25">
      <c r="B40" s="71" t="s">
        <v>76</v>
      </c>
      <c r="C40" s="31"/>
      <c r="D40" s="44" t="s">
        <v>104</v>
      </c>
      <c r="E40" s="44">
        <v>12.319058116283125</v>
      </c>
      <c r="F40" s="44">
        <v>16.533145923972807</v>
      </c>
      <c r="G40" s="44">
        <v>32.5543710452538</v>
      </c>
      <c r="H40" s="44">
        <v>6.724490544001173</v>
      </c>
      <c r="I40" s="44" t="s">
        <v>104</v>
      </c>
      <c r="J40" s="44">
        <v>8.367693120542812</v>
      </c>
      <c r="K40" s="44">
        <v>21.955840826758415</v>
      </c>
      <c r="L40" s="44">
        <v>1.3418329039939936</v>
      </c>
      <c r="M40" s="44">
        <v>100.00000000000001</v>
      </c>
    </row>
    <row r="41" spans="2:13" ht="11.25">
      <c r="B41" s="71" t="s">
        <v>71</v>
      </c>
      <c r="C41" s="31"/>
      <c r="D41" s="44">
        <v>4.656589614731075</v>
      </c>
      <c r="E41" s="44">
        <v>7.811400689297946</v>
      </c>
      <c r="F41" s="44" t="s">
        <v>167</v>
      </c>
      <c r="G41" s="44" t="s">
        <v>167</v>
      </c>
      <c r="H41" s="44">
        <v>48.19082923328728</v>
      </c>
      <c r="I41" s="44" t="s">
        <v>167</v>
      </c>
      <c r="J41" s="44">
        <v>8.56445667041923</v>
      </c>
      <c r="K41" s="44">
        <v>29.234569582829188</v>
      </c>
      <c r="L41" s="44">
        <v>1.5421542094352576</v>
      </c>
      <c r="M41" s="44">
        <v>100.00000000000001</v>
      </c>
    </row>
    <row r="42" spans="1:13" ht="46.5" customHeight="1">
      <c r="A42" s="21"/>
      <c r="B42" s="51"/>
      <c r="C42" s="52"/>
      <c r="D42" s="267" t="s">
        <v>30</v>
      </c>
      <c r="E42" s="268"/>
      <c r="F42" s="247"/>
      <c r="G42" s="248" t="s">
        <v>126</v>
      </c>
      <c r="H42" s="249"/>
      <c r="I42" s="250"/>
      <c r="J42" s="269" t="s">
        <v>31</v>
      </c>
      <c r="K42" s="270"/>
      <c r="L42" s="271"/>
      <c r="M42" s="54"/>
    </row>
    <row r="43" spans="1:13" ht="11.25">
      <c r="A43" s="21"/>
      <c r="B43" s="51" t="s">
        <v>32</v>
      </c>
      <c r="C43" s="52"/>
      <c r="D43" s="55"/>
      <c r="E43" s="56">
        <v>26.950794104776698</v>
      </c>
      <c r="F43" s="57"/>
      <c r="G43" s="58"/>
      <c r="H43" s="59">
        <v>45.373265188832</v>
      </c>
      <c r="I43" s="46"/>
      <c r="J43" s="254">
        <v>27.66469918224503</v>
      </c>
      <c r="K43" s="255"/>
      <c r="L43" s="256"/>
      <c r="M43" s="62"/>
    </row>
    <row r="44" spans="1:13" ht="11.25">
      <c r="A44" s="21"/>
      <c r="B44" s="51" t="s">
        <v>33</v>
      </c>
      <c r="C44" s="52"/>
      <c r="D44" s="58"/>
      <c r="E44" s="56">
        <v>26.77098936127988</v>
      </c>
      <c r="F44" s="57"/>
      <c r="G44" s="58"/>
      <c r="H44" s="59">
        <v>48.21040885320361</v>
      </c>
      <c r="I44" s="53"/>
      <c r="J44" s="254">
        <v>25.018601785516513</v>
      </c>
      <c r="K44" s="255"/>
      <c r="L44" s="256"/>
      <c r="M44" s="62"/>
    </row>
    <row r="45" spans="1:13" ht="11.25">
      <c r="A45" s="21"/>
      <c r="B45" s="51"/>
      <c r="C45" s="52"/>
      <c r="D45" s="63"/>
      <c r="E45" s="60"/>
      <c r="F45" s="57"/>
      <c r="G45" s="58"/>
      <c r="H45" s="57"/>
      <c r="I45" s="53"/>
      <c r="J45" s="60"/>
      <c r="K45" s="60"/>
      <c r="L45" s="61"/>
      <c r="M45" s="62"/>
    </row>
    <row r="46" spans="1:14" ht="40.5" customHeight="1">
      <c r="A46" s="240" t="s">
        <v>34</v>
      </c>
      <c r="B46" s="71" t="s">
        <v>134</v>
      </c>
      <c r="C46" s="31"/>
      <c r="D46" s="44">
        <v>47.83357516314835</v>
      </c>
      <c r="E46" s="44">
        <v>15.557586261141914</v>
      </c>
      <c r="F46" s="44" t="s">
        <v>167</v>
      </c>
      <c r="G46" s="44" t="s">
        <v>167</v>
      </c>
      <c r="H46" s="44">
        <v>27.15469633293768</v>
      </c>
      <c r="I46" s="44" t="s">
        <v>170</v>
      </c>
      <c r="J46" s="44" t="s">
        <v>168</v>
      </c>
      <c r="K46" s="44">
        <v>9.454142242772058</v>
      </c>
      <c r="L46" s="44" t="s">
        <v>168</v>
      </c>
      <c r="M46" s="44">
        <v>100.00000000000001</v>
      </c>
      <c r="N46" s="70"/>
    </row>
    <row r="47" spans="1:13" ht="11.25">
      <c r="A47" s="240"/>
      <c r="B47" s="71" t="s">
        <v>132</v>
      </c>
      <c r="C47" s="31"/>
      <c r="D47" s="44">
        <v>1.146660599651621</v>
      </c>
      <c r="E47" s="44">
        <v>12.109754789311065</v>
      </c>
      <c r="F47" s="44" t="s">
        <v>170</v>
      </c>
      <c r="G47" s="44">
        <v>5.106001460518505</v>
      </c>
      <c r="H47" s="44">
        <v>50.592659920633366</v>
      </c>
      <c r="I47" s="44">
        <v>4.813834831957967</v>
      </c>
      <c r="J47" s="44">
        <v>7.944734477196404</v>
      </c>
      <c r="K47" s="44">
        <v>18.076631374298767</v>
      </c>
      <c r="L47" s="44" t="s">
        <v>104</v>
      </c>
      <c r="M47" s="44">
        <v>100.00000000000001</v>
      </c>
    </row>
    <row r="48" spans="1:13" ht="11.25">
      <c r="A48" s="240"/>
      <c r="B48" s="71" t="s">
        <v>131</v>
      </c>
      <c r="C48" s="31"/>
      <c r="D48" s="44">
        <v>10.725407583806557</v>
      </c>
      <c r="E48" s="44">
        <v>9.520058618794652</v>
      </c>
      <c r="F48" s="44" t="s">
        <v>170</v>
      </c>
      <c r="G48" s="44">
        <v>11.621176039567688</v>
      </c>
      <c r="H48" s="44">
        <v>27.411003236245957</v>
      </c>
      <c r="I48" s="44" t="s">
        <v>170</v>
      </c>
      <c r="J48" s="44">
        <v>14.050802955364233</v>
      </c>
      <c r="K48" s="44">
        <v>25.409415643890824</v>
      </c>
      <c r="L48" s="44">
        <v>1.2621359223300972</v>
      </c>
      <c r="M48" s="44">
        <v>100.00000000000001</v>
      </c>
    </row>
    <row r="49" spans="1:13" ht="11.25">
      <c r="A49" s="240"/>
      <c r="B49" s="71" t="s">
        <v>102</v>
      </c>
      <c r="C49" s="31">
        <v>1</v>
      </c>
      <c r="D49" s="44">
        <v>2.85</v>
      </c>
      <c r="E49" s="44">
        <v>8.3</v>
      </c>
      <c r="F49" s="44" t="s">
        <v>103</v>
      </c>
      <c r="G49" s="44">
        <v>19.14</v>
      </c>
      <c r="H49" s="44">
        <v>19.33</v>
      </c>
      <c r="I49" s="44" t="s">
        <v>103</v>
      </c>
      <c r="J49" s="44">
        <v>29.72</v>
      </c>
      <c r="K49" s="44">
        <v>18.95</v>
      </c>
      <c r="L49" s="44" t="s">
        <v>104</v>
      </c>
      <c r="M49" s="44">
        <v>100.00000000000001</v>
      </c>
    </row>
    <row r="50" spans="1:13" ht="11.25">
      <c r="A50" s="241"/>
      <c r="B50" s="71" t="s">
        <v>133</v>
      </c>
      <c r="C50" s="31"/>
      <c r="D50" s="44">
        <v>2.4577986097846063</v>
      </c>
      <c r="E50" s="44">
        <v>13.51583426234287</v>
      </c>
      <c r="F50" s="44" t="s">
        <v>170</v>
      </c>
      <c r="G50" s="44">
        <v>34.934500095038246</v>
      </c>
      <c r="H50" s="44">
        <v>30.109380404825046</v>
      </c>
      <c r="I50" s="44" t="s">
        <v>170</v>
      </c>
      <c r="J50" s="44">
        <v>8.945153108950965</v>
      </c>
      <c r="K50" s="44">
        <v>8.399752992084279</v>
      </c>
      <c r="L50" s="44">
        <v>1.6375805269740074</v>
      </c>
      <c r="M50" s="44">
        <v>100.00000000000001</v>
      </c>
    </row>
    <row r="51" spans="1:13" ht="4.5" customHeight="1">
      <c r="A51" s="241"/>
      <c r="B51" s="65"/>
      <c r="C51" s="66"/>
      <c r="D51" s="67"/>
      <c r="E51" s="67"/>
      <c r="F51" s="67"/>
      <c r="G51" s="67"/>
      <c r="H51" s="67"/>
      <c r="I51" s="67"/>
      <c r="J51" s="67"/>
      <c r="K51" s="67"/>
      <c r="L51" s="67"/>
      <c r="M51" s="67"/>
    </row>
    <row r="52" spans="2:13" ht="11.25">
      <c r="B52" s="30"/>
      <c r="C52" s="24"/>
      <c r="M52" s="21"/>
    </row>
    <row r="53" spans="2:13" ht="41.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3:M53"/>
    <mergeCell ref="J43:L43"/>
    <mergeCell ref="J44:L44"/>
    <mergeCell ref="A46:A51"/>
    <mergeCell ref="A11:A20"/>
    <mergeCell ref="D42:F42"/>
    <mergeCell ref="G42:I42"/>
    <mergeCell ref="J42:L42"/>
    <mergeCell ref="B5:M5"/>
    <mergeCell ref="G7:H7"/>
    <mergeCell ref="I7:I8"/>
    <mergeCell ref="J7:L7"/>
    <mergeCell ref="M7:M8"/>
  </mergeCells>
  <conditionalFormatting sqref="M46:M50 M11:M41">
    <cfRule type="cellIs" priority="4" dxfId="0" operator="notEqual" stopIfTrue="1">
      <formula>100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O56"/>
  <sheetViews>
    <sheetView zoomScalePageLayoutView="0" workbookViewId="0" topLeftCell="A1">
      <selection activeCell="A4" sqref="A4"/>
    </sheetView>
  </sheetViews>
  <sheetFormatPr defaultColWidth="9.33203125" defaultRowHeight="11.25"/>
  <cols>
    <col min="1" max="1" width="4.16015625" style="18" customWidth="1"/>
    <col min="2" max="2" width="17.16015625" style="18" customWidth="1"/>
    <col min="3" max="3" width="2.16015625" style="19" customWidth="1"/>
    <col min="4" max="4" width="10.66015625" style="18" customWidth="1"/>
    <col min="5" max="5" width="10" style="18" customWidth="1"/>
    <col min="6" max="6" width="7.33203125" style="18" customWidth="1"/>
    <col min="7" max="7" width="8" style="18" customWidth="1"/>
    <col min="8" max="8" width="6.66015625" style="18" customWidth="1"/>
    <col min="9" max="9" width="9.5" style="18" customWidth="1"/>
    <col min="10" max="11" width="6.5" style="18" customWidth="1"/>
    <col min="12" max="12" width="10.66015625" style="18" customWidth="1"/>
    <col min="13" max="13" width="9.33203125" style="18" customWidth="1"/>
    <col min="14" max="14" width="4" style="18" customWidth="1"/>
    <col min="15" max="15" width="9.33203125" style="18" customWidth="1"/>
    <col min="16" max="16384" width="9.33203125" style="18" customWidth="1"/>
  </cols>
  <sheetData>
    <row r="1" spans="1:3" ht="12.75">
      <c r="A1" s="312" t="s">
        <v>185</v>
      </c>
      <c r="B1" s="1"/>
      <c r="C1" s="1"/>
    </row>
    <row r="2" spans="1:3" ht="12.75">
      <c r="A2" s="12"/>
      <c r="B2" s="313" t="s">
        <v>0</v>
      </c>
      <c r="C2" s="1"/>
    </row>
    <row r="3" spans="1:3" ht="12.75">
      <c r="A3" s="12" t="s">
        <v>186</v>
      </c>
      <c r="B3" s="1"/>
      <c r="C3" s="1"/>
    </row>
    <row r="4" ht="11.25">
      <c r="A4" s="17"/>
    </row>
    <row r="5" spans="2:13" ht="27.75" customHeight="1">
      <c r="B5" s="265" t="s">
        <v>38</v>
      </c>
      <c r="C5" s="266"/>
      <c r="D5" s="266"/>
      <c r="E5" s="266"/>
      <c r="F5" s="266"/>
      <c r="G5" s="266"/>
      <c r="H5" s="266"/>
      <c r="I5" s="266"/>
      <c r="J5" s="266"/>
      <c r="K5" s="266"/>
      <c r="L5" s="266"/>
      <c r="M5" s="266"/>
    </row>
    <row r="6" spans="2:13" ht="11.25">
      <c r="B6" s="23" t="s">
        <v>5</v>
      </c>
      <c r="C6" s="24"/>
      <c r="D6" s="25"/>
      <c r="E6" s="25"/>
      <c r="F6" s="25"/>
      <c r="G6" s="25"/>
      <c r="H6" s="25"/>
      <c r="I6" s="25"/>
      <c r="J6" s="25"/>
      <c r="K6" s="25"/>
      <c r="L6" s="25"/>
      <c r="M6" s="25"/>
    </row>
    <row r="7" spans="2:13" ht="45" customHeight="1">
      <c r="B7" s="26"/>
      <c r="C7" s="27"/>
      <c r="D7" s="28" t="s">
        <v>6</v>
      </c>
      <c r="E7" s="28" t="s">
        <v>7</v>
      </c>
      <c r="F7" s="29"/>
      <c r="G7" s="258" t="s">
        <v>8</v>
      </c>
      <c r="H7" s="259"/>
      <c r="I7" s="260" t="s">
        <v>9</v>
      </c>
      <c r="J7" s="262" t="s">
        <v>10</v>
      </c>
      <c r="K7" s="263"/>
      <c r="L7" s="264"/>
      <c r="M7" s="260" t="s">
        <v>11</v>
      </c>
    </row>
    <row r="8" spans="2:13" ht="56.25">
      <c r="B8" s="30"/>
      <c r="C8" s="31"/>
      <c r="D8" s="32"/>
      <c r="E8" s="32"/>
      <c r="F8" s="33" t="s">
        <v>12</v>
      </c>
      <c r="G8" s="34" t="s">
        <v>13</v>
      </c>
      <c r="H8" s="35" t="s">
        <v>14</v>
      </c>
      <c r="I8" s="261"/>
      <c r="J8" s="36" t="s">
        <v>15</v>
      </c>
      <c r="K8" s="36" t="s">
        <v>16</v>
      </c>
      <c r="L8" s="37" t="s">
        <v>17</v>
      </c>
      <c r="M8" s="261"/>
    </row>
    <row r="9" spans="2:13" ht="11.25">
      <c r="B9" s="24"/>
      <c r="C9" s="31"/>
      <c r="D9" s="38" t="s">
        <v>19</v>
      </c>
      <c r="E9" s="38" t="s">
        <v>20</v>
      </c>
      <c r="F9" s="39" t="s">
        <v>21</v>
      </c>
      <c r="G9" s="39" t="s">
        <v>22</v>
      </c>
      <c r="H9" s="40" t="s">
        <v>23</v>
      </c>
      <c r="I9" s="38" t="s">
        <v>24</v>
      </c>
      <c r="J9" s="39" t="s">
        <v>25</v>
      </c>
      <c r="K9" s="39" t="s">
        <v>26</v>
      </c>
      <c r="L9" s="40" t="s">
        <v>27</v>
      </c>
      <c r="M9" s="38" t="s">
        <v>28</v>
      </c>
    </row>
    <row r="10" spans="2:13" ht="11.25">
      <c r="B10" s="21"/>
      <c r="C10" s="41"/>
      <c r="D10" s="42"/>
      <c r="E10" s="42"/>
      <c r="H10" s="43"/>
      <c r="I10" s="42"/>
      <c r="L10" s="43"/>
      <c r="M10" s="42"/>
    </row>
    <row r="11" spans="1:13" ht="12.75" customHeight="1">
      <c r="A11" s="242" t="s">
        <v>29</v>
      </c>
      <c r="B11" s="71" t="s">
        <v>83</v>
      </c>
      <c r="C11" s="31"/>
      <c r="D11" s="44">
        <v>8.425505420451216</v>
      </c>
      <c r="E11" s="44">
        <v>24.85350131848813</v>
      </c>
      <c r="F11" s="44" t="s">
        <v>167</v>
      </c>
      <c r="G11" s="44" t="s">
        <v>167</v>
      </c>
      <c r="H11" s="44">
        <v>23.59178142396718</v>
      </c>
      <c r="I11" s="44">
        <v>3.896864928215646</v>
      </c>
      <c r="J11" s="44">
        <v>11.976267213595078</v>
      </c>
      <c r="K11" s="44">
        <v>27.256079695282736</v>
      </c>
      <c r="L11" s="44" t="s">
        <v>168</v>
      </c>
      <c r="M11" s="44">
        <v>100</v>
      </c>
    </row>
    <row r="12" spans="1:13" ht="11.25">
      <c r="A12" s="243"/>
      <c r="B12" s="71" t="s">
        <v>97</v>
      </c>
      <c r="C12" s="31"/>
      <c r="D12" s="44" t="s">
        <v>169</v>
      </c>
      <c r="E12" s="44">
        <v>22.26066778849564</v>
      </c>
      <c r="F12" s="44">
        <v>2.3090130241300257</v>
      </c>
      <c r="G12" s="44">
        <v>43.01599595670666</v>
      </c>
      <c r="H12" s="44">
        <v>6.109629261895449</v>
      </c>
      <c r="I12" s="44">
        <v>10.729168786666868</v>
      </c>
      <c r="J12" s="44">
        <v>5.752211618595147</v>
      </c>
      <c r="K12" s="44">
        <v>9.823313563510212</v>
      </c>
      <c r="L12" s="44" t="s">
        <v>168</v>
      </c>
      <c r="M12" s="44">
        <v>100</v>
      </c>
    </row>
    <row r="13" spans="1:13" ht="11.25">
      <c r="A13" s="243"/>
      <c r="B13" s="71" t="s">
        <v>90</v>
      </c>
      <c r="C13" s="31"/>
      <c r="D13" s="44">
        <v>14.111910047643308</v>
      </c>
      <c r="E13" s="44">
        <v>16.265833454852356</v>
      </c>
      <c r="F13" s="44" t="s">
        <v>170</v>
      </c>
      <c r="G13" s="44">
        <v>10.620884223107177</v>
      </c>
      <c r="H13" s="44">
        <v>22.678508056367654</v>
      </c>
      <c r="I13" s="44">
        <v>2.348301445424368</v>
      </c>
      <c r="J13" s="44">
        <v>19.1676332461059</v>
      </c>
      <c r="K13" s="44">
        <v>14.452811630666856</v>
      </c>
      <c r="L13" s="44" t="s">
        <v>104</v>
      </c>
      <c r="M13" s="44">
        <v>100</v>
      </c>
    </row>
    <row r="14" spans="1:13" ht="11.25">
      <c r="A14" s="244"/>
      <c r="B14" s="71" t="s">
        <v>80</v>
      </c>
      <c r="C14" s="31"/>
      <c r="D14" s="44">
        <v>3.7690221239420043</v>
      </c>
      <c r="E14" s="44">
        <v>7.8800884521955075</v>
      </c>
      <c r="F14" s="44" t="s">
        <v>170</v>
      </c>
      <c r="G14" s="44" t="s">
        <v>167</v>
      </c>
      <c r="H14" s="44">
        <v>26.650036491977204</v>
      </c>
      <c r="I14" s="44">
        <v>8.618642498447727</v>
      </c>
      <c r="J14" s="44">
        <v>27.234997440115034</v>
      </c>
      <c r="K14" s="44">
        <v>25.84721299332251</v>
      </c>
      <c r="L14" s="44" t="s">
        <v>168</v>
      </c>
      <c r="M14" s="44">
        <v>100</v>
      </c>
    </row>
    <row r="15" spans="1:13" ht="11.25">
      <c r="A15" s="244"/>
      <c r="B15" s="71" t="s">
        <v>85</v>
      </c>
      <c r="C15" s="31"/>
      <c r="D15" s="44">
        <v>29.447500716987125</v>
      </c>
      <c r="E15" s="44">
        <v>3.2645565298741417</v>
      </c>
      <c r="F15" s="44" t="s">
        <v>167</v>
      </c>
      <c r="G15" s="44">
        <v>11.247746051013724</v>
      </c>
      <c r="H15" s="44">
        <v>32.42195229734271</v>
      </c>
      <c r="I15" s="44" t="s">
        <v>170</v>
      </c>
      <c r="J15" s="44">
        <v>9.208265007138463</v>
      </c>
      <c r="K15" s="44">
        <v>14.409979397643834</v>
      </c>
      <c r="L15" s="44" t="s">
        <v>168</v>
      </c>
      <c r="M15" s="44">
        <v>100</v>
      </c>
    </row>
    <row r="16" spans="1:13" ht="11.25">
      <c r="A16" s="244"/>
      <c r="B16" s="71" t="s">
        <v>91</v>
      </c>
      <c r="C16" s="31"/>
      <c r="D16" s="44" t="s">
        <v>104</v>
      </c>
      <c r="E16" s="44">
        <v>12.200628839027916</v>
      </c>
      <c r="F16" s="44" t="s">
        <v>170</v>
      </c>
      <c r="G16" s="44">
        <v>32.77346174698026</v>
      </c>
      <c r="H16" s="44">
        <v>41.14084962153422</v>
      </c>
      <c r="I16" s="44" t="s">
        <v>104</v>
      </c>
      <c r="J16" s="44" t="s">
        <v>168</v>
      </c>
      <c r="K16" s="44">
        <v>13.74088774884576</v>
      </c>
      <c r="L16" s="44" t="s">
        <v>168</v>
      </c>
      <c r="M16" s="44">
        <v>100</v>
      </c>
    </row>
    <row r="17" spans="1:13" ht="11.25">
      <c r="A17" s="244"/>
      <c r="B17" s="71" t="s">
        <v>93</v>
      </c>
      <c r="C17" s="31"/>
      <c r="D17" s="44" t="s">
        <v>104</v>
      </c>
      <c r="E17" s="44">
        <v>24.00549183279015</v>
      </c>
      <c r="F17" s="44">
        <v>2.4425469484183697</v>
      </c>
      <c r="G17" s="44">
        <v>32.82590000091577</v>
      </c>
      <c r="H17" s="44">
        <v>5.640370815735476</v>
      </c>
      <c r="I17" s="44" t="s">
        <v>104</v>
      </c>
      <c r="J17" s="44">
        <v>5.622321337668404</v>
      </c>
      <c r="K17" s="44">
        <v>28.93504989055773</v>
      </c>
      <c r="L17" s="44" t="s">
        <v>104</v>
      </c>
      <c r="M17" s="44">
        <v>100</v>
      </c>
    </row>
    <row r="18" spans="1:13" ht="11.25">
      <c r="A18" s="244"/>
      <c r="B18" s="71" t="s">
        <v>94</v>
      </c>
      <c r="C18" s="31"/>
      <c r="D18" s="44">
        <v>8.043766155092921</v>
      </c>
      <c r="E18" s="44">
        <v>8.524497905605054</v>
      </c>
      <c r="F18" s="44" t="s">
        <v>170</v>
      </c>
      <c r="G18" s="44" t="s">
        <v>170</v>
      </c>
      <c r="H18" s="44">
        <v>40.63076738515179</v>
      </c>
      <c r="I18" s="44">
        <v>0.5642266073903954</v>
      </c>
      <c r="J18" s="44">
        <v>18.86029757837802</v>
      </c>
      <c r="K18" s="44">
        <v>22.47814719853371</v>
      </c>
      <c r="L18" s="44">
        <v>0.8982971698481087</v>
      </c>
      <c r="M18" s="44">
        <v>100</v>
      </c>
    </row>
    <row r="19" spans="1:13" ht="11.25">
      <c r="A19" s="244"/>
      <c r="B19" s="71" t="s">
        <v>77</v>
      </c>
      <c r="C19" s="31"/>
      <c r="D19" s="44">
        <v>12.807080195826876</v>
      </c>
      <c r="E19" s="44">
        <v>18.566618684271358</v>
      </c>
      <c r="F19" s="44" t="s">
        <v>170</v>
      </c>
      <c r="G19" s="44">
        <v>25.608779188441172</v>
      </c>
      <c r="H19" s="44">
        <v>13.695712526340376</v>
      </c>
      <c r="I19" s="44" t="s">
        <v>104</v>
      </c>
      <c r="J19" s="44">
        <v>12.38734634524577</v>
      </c>
      <c r="K19" s="44">
        <v>16.24860425041674</v>
      </c>
      <c r="L19" s="44">
        <v>0.5594005339621188</v>
      </c>
      <c r="M19" s="44">
        <v>100</v>
      </c>
    </row>
    <row r="20" spans="1:13" ht="11.25">
      <c r="A20" s="244"/>
      <c r="B20" s="71" t="s">
        <v>74</v>
      </c>
      <c r="C20" s="31"/>
      <c r="D20" s="44">
        <v>3.566696605236323</v>
      </c>
      <c r="E20" s="44">
        <v>13.93917293013058</v>
      </c>
      <c r="F20" s="44" t="s">
        <v>170</v>
      </c>
      <c r="G20" s="44">
        <v>49.98615622530911</v>
      </c>
      <c r="H20" s="44">
        <v>2.6302271504559442</v>
      </c>
      <c r="I20" s="44">
        <v>8.047127360476136</v>
      </c>
      <c r="J20" s="44">
        <v>7.432733886634116</v>
      </c>
      <c r="K20" s="44">
        <v>13.59971907266969</v>
      </c>
      <c r="L20" s="44">
        <v>0.7981667690880891</v>
      </c>
      <c r="M20" s="44">
        <v>100</v>
      </c>
    </row>
    <row r="21" spans="2:13" ht="11.25">
      <c r="B21" s="71" t="s">
        <v>88</v>
      </c>
      <c r="C21" s="31"/>
      <c r="D21" s="44">
        <v>27.264393632860067</v>
      </c>
      <c r="E21" s="44">
        <v>9.536316325693777</v>
      </c>
      <c r="F21" s="44">
        <v>0.9537114561776066</v>
      </c>
      <c r="G21" s="44">
        <v>1.8672614449375031</v>
      </c>
      <c r="H21" s="44">
        <v>28.552808671057257</v>
      </c>
      <c r="I21" s="44">
        <v>9.138391091569083</v>
      </c>
      <c r="J21" s="44">
        <v>5.835163799210904</v>
      </c>
      <c r="K21" s="44">
        <v>16.593689059093382</v>
      </c>
      <c r="L21" s="44" t="s">
        <v>104</v>
      </c>
      <c r="M21" s="44">
        <v>100</v>
      </c>
    </row>
    <row r="22" spans="2:13" ht="11.25">
      <c r="B22" s="71" t="s">
        <v>87</v>
      </c>
      <c r="C22" s="31"/>
      <c r="D22" s="44">
        <v>1.7904897865394782</v>
      </c>
      <c r="E22" s="44">
        <v>21.774817064270035</v>
      </c>
      <c r="F22" s="44" t="s">
        <v>170</v>
      </c>
      <c r="G22" s="44">
        <v>21.248237342565616</v>
      </c>
      <c r="H22" s="44">
        <v>32.18146274550614</v>
      </c>
      <c r="I22" s="44">
        <v>2.016501057769067</v>
      </c>
      <c r="J22" s="44">
        <v>0.6626683996991173</v>
      </c>
      <c r="K22" s="44">
        <v>20.08311990540492</v>
      </c>
      <c r="L22" s="44" t="s">
        <v>104</v>
      </c>
      <c r="M22" s="44">
        <v>100</v>
      </c>
    </row>
    <row r="23" spans="2:13" ht="11.25">
      <c r="B23" s="71" t="s">
        <v>100</v>
      </c>
      <c r="C23" s="31"/>
      <c r="D23" s="44">
        <v>1.9472517875997086</v>
      </c>
      <c r="E23" s="44">
        <v>30.002516578995913</v>
      </c>
      <c r="F23" s="44">
        <v>6.188557608639525</v>
      </c>
      <c r="G23" s="44">
        <v>9.817335908395757</v>
      </c>
      <c r="H23" s="44">
        <v>13.3365057713353</v>
      </c>
      <c r="I23" s="44">
        <v>3.9827981939754524</v>
      </c>
      <c r="J23" s="44">
        <v>4.998032742913059</v>
      </c>
      <c r="K23" s="44">
        <v>29.01779067143262</v>
      </c>
      <c r="L23" s="44">
        <v>0.7092107367126645</v>
      </c>
      <c r="M23" s="44">
        <v>100</v>
      </c>
    </row>
    <row r="24" spans="2:13" ht="11.25">
      <c r="B24" s="71" t="s">
        <v>96</v>
      </c>
      <c r="C24" s="31"/>
      <c r="D24" s="44">
        <v>12.270060175600452</v>
      </c>
      <c r="E24" s="44">
        <v>14.786506922682385</v>
      </c>
      <c r="F24" s="44" t="s">
        <v>104</v>
      </c>
      <c r="G24" s="44" t="s">
        <v>170</v>
      </c>
      <c r="H24" s="44">
        <v>25.85531409336995</v>
      </c>
      <c r="I24" s="44">
        <v>10.176292751420892</v>
      </c>
      <c r="J24" s="44">
        <v>13.443813426412115</v>
      </c>
      <c r="K24" s="44">
        <v>23.0445177051487</v>
      </c>
      <c r="L24" s="44" t="s">
        <v>104</v>
      </c>
      <c r="M24" s="44">
        <v>100</v>
      </c>
    </row>
    <row r="25" spans="2:13" ht="11.25">
      <c r="B25" s="71" t="s">
        <v>79</v>
      </c>
      <c r="C25" s="31"/>
      <c r="D25" s="44">
        <v>15.859714134717255</v>
      </c>
      <c r="E25" s="44">
        <v>29.022706540143332</v>
      </c>
      <c r="F25" s="44">
        <v>0.8610978734904507</v>
      </c>
      <c r="G25" s="44">
        <v>7.367958140158913</v>
      </c>
      <c r="H25" s="44">
        <v>29.763878382946757</v>
      </c>
      <c r="I25" s="44">
        <v>1.416246415623674</v>
      </c>
      <c r="J25" s="44" t="s">
        <v>104</v>
      </c>
      <c r="K25" s="44">
        <v>15.070886857535262</v>
      </c>
      <c r="L25" s="44" t="s">
        <v>104</v>
      </c>
      <c r="M25" s="44">
        <v>100</v>
      </c>
    </row>
    <row r="26" spans="2:13" ht="11.25">
      <c r="B26" s="71" t="s">
        <v>72</v>
      </c>
      <c r="C26" s="31"/>
      <c r="D26" s="44" t="s">
        <v>167</v>
      </c>
      <c r="E26" s="44" t="s">
        <v>167</v>
      </c>
      <c r="F26" s="44" t="s">
        <v>167</v>
      </c>
      <c r="G26" s="44" t="s">
        <v>167</v>
      </c>
      <c r="H26" s="44">
        <v>58.2093991671624</v>
      </c>
      <c r="I26" s="44" t="s">
        <v>170</v>
      </c>
      <c r="J26" s="44">
        <v>27.037477691850086</v>
      </c>
      <c r="K26" s="44">
        <v>14.753123140987507</v>
      </c>
      <c r="L26" s="44" t="s">
        <v>168</v>
      </c>
      <c r="M26" s="44">
        <v>100</v>
      </c>
    </row>
    <row r="27" spans="2:13" ht="11.25">
      <c r="B27" s="71" t="s">
        <v>73</v>
      </c>
      <c r="C27" s="31"/>
      <c r="D27" s="44">
        <v>12.990372396956246</v>
      </c>
      <c r="E27" s="44">
        <v>12.671202801094465</v>
      </c>
      <c r="F27" s="44" t="s">
        <v>170</v>
      </c>
      <c r="G27" s="44" t="s">
        <v>167</v>
      </c>
      <c r="H27" s="44">
        <v>42.56152964399729</v>
      </c>
      <c r="I27" s="44" t="s">
        <v>170</v>
      </c>
      <c r="J27" s="44">
        <v>11.006783090342482</v>
      </c>
      <c r="K27" s="44">
        <v>20.770112067609514</v>
      </c>
      <c r="L27" s="44" t="s">
        <v>168</v>
      </c>
      <c r="M27" s="44">
        <v>100</v>
      </c>
    </row>
    <row r="28" spans="2:13" ht="11.25">
      <c r="B28" s="71" t="s">
        <v>99</v>
      </c>
      <c r="C28" s="31"/>
      <c r="D28" s="44">
        <v>17.39470495232281</v>
      </c>
      <c r="E28" s="44">
        <v>9.846448192553552</v>
      </c>
      <c r="F28" s="44">
        <v>8.503320391783813</v>
      </c>
      <c r="G28" s="44">
        <v>14.504559685374186</v>
      </c>
      <c r="H28" s="44">
        <v>21.412210895466384</v>
      </c>
      <c r="I28" s="44">
        <v>2.4271815221202853</v>
      </c>
      <c r="J28" s="44">
        <v>8.818891566109679</v>
      </c>
      <c r="K28" s="44">
        <v>16.089497124998537</v>
      </c>
      <c r="L28" s="44">
        <v>1.0031856692707388</v>
      </c>
      <c r="M28" s="44">
        <v>100</v>
      </c>
    </row>
    <row r="29" spans="2:13" ht="11.25">
      <c r="B29" s="71" t="s">
        <v>75</v>
      </c>
      <c r="C29" s="31"/>
      <c r="D29" s="44">
        <v>48.06081119046355</v>
      </c>
      <c r="E29" s="44">
        <v>20.170478256996706</v>
      </c>
      <c r="F29" s="44" t="s">
        <v>170</v>
      </c>
      <c r="G29" s="44">
        <v>8.340703704231906</v>
      </c>
      <c r="H29" s="44">
        <v>9.70159408088494</v>
      </c>
      <c r="I29" s="44" t="s">
        <v>170</v>
      </c>
      <c r="J29" s="44">
        <v>1.2914027614089172</v>
      </c>
      <c r="K29" s="44">
        <v>12.435010006013972</v>
      </c>
      <c r="L29" s="44" t="s">
        <v>168</v>
      </c>
      <c r="M29" s="44">
        <v>100</v>
      </c>
    </row>
    <row r="30" spans="2:13" ht="11.25">
      <c r="B30" s="71" t="s">
        <v>84</v>
      </c>
      <c r="C30" s="31"/>
      <c r="D30" s="44">
        <v>7.4595698302570135</v>
      </c>
      <c r="E30" s="44">
        <v>21.48531515935864</v>
      </c>
      <c r="F30" s="44" t="s">
        <v>103</v>
      </c>
      <c r="G30" s="44">
        <v>16.226153052960406</v>
      </c>
      <c r="H30" s="44">
        <v>21.66120167133181</v>
      </c>
      <c r="I30" s="44">
        <v>3.0424270521029966</v>
      </c>
      <c r="J30" s="44">
        <v>2.2625418206261254</v>
      </c>
      <c r="K30" s="44">
        <v>27.404315885393665</v>
      </c>
      <c r="L30" s="44" t="s">
        <v>104</v>
      </c>
      <c r="M30" s="44">
        <v>100</v>
      </c>
    </row>
    <row r="31" spans="2:13" s="46" customFormat="1" ht="11.25">
      <c r="B31" s="71" t="s">
        <v>95</v>
      </c>
      <c r="C31" s="31"/>
      <c r="D31" s="44" t="s">
        <v>169</v>
      </c>
      <c r="E31" s="44">
        <v>20.798471371335985</v>
      </c>
      <c r="F31" s="44">
        <v>8.286292800095847</v>
      </c>
      <c r="G31" s="44">
        <v>13.34205562867083</v>
      </c>
      <c r="H31" s="44">
        <v>9.911286739223014</v>
      </c>
      <c r="I31" s="44">
        <v>3.49004271142515</v>
      </c>
      <c r="J31" s="44">
        <v>18.608089799079405</v>
      </c>
      <c r="K31" s="44">
        <v>25.563760950169772</v>
      </c>
      <c r="L31" s="44" t="s">
        <v>168</v>
      </c>
      <c r="M31" s="44">
        <v>100</v>
      </c>
    </row>
    <row r="32" spans="2:13" ht="11.25">
      <c r="B32" s="71" t="s">
        <v>101</v>
      </c>
      <c r="C32" s="31"/>
      <c r="D32" s="44">
        <v>0.5241605241605242</v>
      </c>
      <c r="E32" s="44">
        <v>18.787878787878785</v>
      </c>
      <c r="F32" s="44" t="s">
        <v>170</v>
      </c>
      <c r="G32" s="44">
        <v>26.289926289926296</v>
      </c>
      <c r="H32" s="44">
        <v>12.137592137592137</v>
      </c>
      <c r="I32" s="44">
        <v>2.276822276822277</v>
      </c>
      <c r="J32" s="44">
        <v>1.6543816543816547</v>
      </c>
      <c r="K32" s="44">
        <v>37.82145782145781</v>
      </c>
      <c r="L32" s="44">
        <v>0.5077805077805077</v>
      </c>
      <c r="M32" s="44">
        <v>100</v>
      </c>
    </row>
    <row r="33" spans="2:13" ht="11.25">
      <c r="B33" s="71" t="s">
        <v>81</v>
      </c>
      <c r="C33" s="31"/>
      <c r="D33" s="44" t="s">
        <v>169</v>
      </c>
      <c r="E33" s="44">
        <v>13.404936486626044</v>
      </c>
      <c r="F33" s="44" t="s">
        <v>170</v>
      </c>
      <c r="G33" s="44">
        <v>25.579037300611198</v>
      </c>
      <c r="H33" s="44">
        <v>33.21848037328777</v>
      </c>
      <c r="I33" s="44">
        <v>5.3815027273666125</v>
      </c>
      <c r="J33" s="44" t="s">
        <v>168</v>
      </c>
      <c r="K33" s="44">
        <v>22.416043112108383</v>
      </c>
      <c r="L33" s="44" t="s">
        <v>168</v>
      </c>
      <c r="M33" s="44">
        <v>100</v>
      </c>
    </row>
    <row r="34" spans="2:13" ht="11.25">
      <c r="B34" s="71" t="s">
        <v>92</v>
      </c>
      <c r="C34" s="31"/>
      <c r="D34" s="44">
        <v>52.452391893937985</v>
      </c>
      <c r="E34" s="44">
        <v>16.761685867518107</v>
      </c>
      <c r="F34" s="44" t="s">
        <v>167</v>
      </c>
      <c r="G34" s="44" t="s">
        <v>167</v>
      </c>
      <c r="H34" s="44">
        <v>13.137818460974504</v>
      </c>
      <c r="I34" s="44">
        <v>0.619058117882691</v>
      </c>
      <c r="J34" s="44" t="s">
        <v>168</v>
      </c>
      <c r="K34" s="44">
        <v>15.994570457871903</v>
      </c>
      <c r="L34" s="44">
        <v>1.0344752018148058</v>
      </c>
      <c r="M34" s="44">
        <v>100</v>
      </c>
    </row>
    <row r="35" spans="2:13" ht="11.25">
      <c r="B35" s="71" t="s">
        <v>98</v>
      </c>
      <c r="C35" s="31"/>
      <c r="D35" s="44">
        <v>0.5812722579537383</v>
      </c>
      <c r="E35" s="44">
        <v>12.188963699641443</v>
      </c>
      <c r="F35" s="44" t="s">
        <v>103</v>
      </c>
      <c r="G35" s="44">
        <v>29.00439064333738</v>
      </c>
      <c r="H35" s="44">
        <v>43.165037487719395</v>
      </c>
      <c r="I35" s="44" t="s">
        <v>167</v>
      </c>
      <c r="J35" s="44">
        <v>1.1208653965307356</v>
      </c>
      <c r="K35" s="44">
        <v>13.806252839825344</v>
      </c>
      <c r="L35" s="44" t="s">
        <v>104</v>
      </c>
      <c r="M35" s="44">
        <v>100</v>
      </c>
    </row>
    <row r="36" spans="2:13" ht="11.25">
      <c r="B36" s="71" t="s">
        <v>78</v>
      </c>
      <c r="C36" s="31"/>
      <c r="D36" s="44">
        <v>22.262497157327925</v>
      </c>
      <c r="E36" s="44">
        <v>26.02076017869326</v>
      </c>
      <c r="F36" s="44" t="s">
        <v>170</v>
      </c>
      <c r="G36" s="44">
        <v>8.294589479607925</v>
      </c>
      <c r="H36" s="44">
        <v>13.598341035850428</v>
      </c>
      <c r="I36" s="44" t="s">
        <v>104</v>
      </c>
      <c r="J36" s="44">
        <v>8.034566892410162</v>
      </c>
      <c r="K36" s="44">
        <v>21.180778525973345</v>
      </c>
      <c r="L36" s="44">
        <v>0.5474890051225915</v>
      </c>
      <c r="M36" s="44">
        <v>100</v>
      </c>
    </row>
    <row r="37" spans="2:13" ht="11.25">
      <c r="B37" s="71" t="s">
        <v>86</v>
      </c>
      <c r="C37" s="31"/>
      <c r="D37" s="44">
        <v>5.162811996175486</v>
      </c>
      <c r="E37" s="44">
        <v>8.077995749154464</v>
      </c>
      <c r="F37" s="44" t="s">
        <v>170</v>
      </c>
      <c r="G37" s="44" t="s">
        <v>167</v>
      </c>
      <c r="H37" s="44">
        <v>44.73520169483836</v>
      </c>
      <c r="I37" s="44">
        <v>5.135107314205465</v>
      </c>
      <c r="J37" s="44">
        <v>10.688563254459709</v>
      </c>
      <c r="K37" s="44">
        <v>26.20031999116651</v>
      </c>
      <c r="L37" s="44" t="s">
        <v>168</v>
      </c>
      <c r="M37" s="44">
        <v>100</v>
      </c>
    </row>
    <row r="38" spans="2:13" ht="11.25">
      <c r="B38" s="71" t="s">
        <v>89</v>
      </c>
      <c r="C38" s="31"/>
      <c r="D38" s="44">
        <v>3.7661609508478087</v>
      </c>
      <c r="E38" s="44">
        <v>10.622788627357469</v>
      </c>
      <c r="F38" s="44">
        <v>2.3846293614850977</v>
      </c>
      <c r="G38" s="44">
        <v>47.469271145022894</v>
      </c>
      <c r="H38" s="44">
        <v>7.220412353080665</v>
      </c>
      <c r="I38" s="44">
        <v>2.821510525564568</v>
      </c>
      <c r="J38" s="44">
        <v>6.869415899127036</v>
      </c>
      <c r="K38" s="44">
        <v>17.085842170712745</v>
      </c>
      <c r="L38" s="44">
        <v>1.7599689668017071</v>
      </c>
      <c r="M38" s="44">
        <v>100</v>
      </c>
    </row>
    <row r="39" spans="2:13" ht="11.25">
      <c r="B39" s="71" t="s">
        <v>82</v>
      </c>
      <c r="C39" s="31"/>
      <c r="D39" s="44">
        <v>67.28382220373067</v>
      </c>
      <c r="E39" s="44">
        <v>7.3711947853824284</v>
      </c>
      <c r="F39" s="44" t="s">
        <v>170</v>
      </c>
      <c r="G39" s="44">
        <v>6.2686360169197695</v>
      </c>
      <c r="H39" s="44">
        <v>8.903682130226754</v>
      </c>
      <c r="I39" s="44" t="s">
        <v>170</v>
      </c>
      <c r="J39" s="44" t="s">
        <v>168</v>
      </c>
      <c r="K39" s="44">
        <v>10.172664863740378</v>
      </c>
      <c r="L39" s="44" t="s">
        <v>168</v>
      </c>
      <c r="M39" s="44">
        <v>100</v>
      </c>
    </row>
    <row r="40" spans="2:13" ht="11.25">
      <c r="B40" s="71" t="s">
        <v>76</v>
      </c>
      <c r="C40" s="31"/>
      <c r="D40" s="44" t="s">
        <v>104</v>
      </c>
      <c r="E40" s="44">
        <v>13.255319952712302</v>
      </c>
      <c r="F40" s="44">
        <v>18.36193388802686</v>
      </c>
      <c r="G40" s="44">
        <v>27.6295464241884</v>
      </c>
      <c r="H40" s="44">
        <v>6.841535956014538</v>
      </c>
      <c r="I40" s="44" t="s">
        <v>104</v>
      </c>
      <c r="J40" s="44">
        <v>9.649580964587253</v>
      </c>
      <c r="K40" s="44">
        <v>23.1628621742429</v>
      </c>
      <c r="L40" s="44">
        <v>0.6920210153685021</v>
      </c>
      <c r="M40" s="44">
        <v>100</v>
      </c>
    </row>
    <row r="41" spans="2:13" ht="11.25">
      <c r="B41" s="71" t="s">
        <v>71</v>
      </c>
      <c r="C41" s="31"/>
      <c r="D41" s="44">
        <v>3.756228117266324</v>
      </c>
      <c r="E41" s="44">
        <v>6.414708087608921</v>
      </c>
      <c r="F41" s="44" t="s">
        <v>167</v>
      </c>
      <c r="G41" s="44" t="s">
        <v>167</v>
      </c>
      <c r="H41" s="44">
        <v>47.00575634672778</v>
      </c>
      <c r="I41" s="44" t="s">
        <v>167</v>
      </c>
      <c r="J41" s="44">
        <v>10.598829296777657</v>
      </c>
      <c r="K41" s="44">
        <v>31.330492445564882</v>
      </c>
      <c r="L41" s="44">
        <v>0.8939857060544435</v>
      </c>
      <c r="M41" s="44">
        <v>100</v>
      </c>
    </row>
    <row r="42" spans="1:13" ht="46.5" customHeight="1">
      <c r="A42" s="21"/>
      <c r="B42" s="51"/>
      <c r="C42" s="52"/>
      <c r="D42" s="267" t="s">
        <v>30</v>
      </c>
      <c r="E42" s="268"/>
      <c r="F42" s="247"/>
      <c r="G42" s="248" t="s">
        <v>126</v>
      </c>
      <c r="H42" s="249"/>
      <c r="I42" s="250"/>
      <c r="J42" s="269" t="s">
        <v>31</v>
      </c>
      <c r="K42" s="270"/>
      <c r="L42" s="271"/>
      <c r="M42" s="54"/>
    </row>
    <row r="43" spans="1:13" ht="11.25">
      <c r="A43" s="21"/>
      <c r="B43" s="51" t="s">
        <v>32</v>
      </c>
      <c r="C43" s="52"/>
      <c r="D43" s="55"/>
      <c r="E43" s="56">
        <v>29.259107304308014</v>
      </c>
      <c r="F43" s="57"/>
      <c r="G43" s="58"/>
      <c r="H43" s="59">
        <v>41.746155622942325</v>
      </c>
      <c r="I43" s="46"/>
      <c r="J43" s="254">
        <v>28.994737072749658</v>
      </c>
      <c r="K43" s="255"/>
      <c r="L43" s="256"/>
      <c r="M43" s="62"/>
    </row>
    <row r="44" spans="1:13" ht="11.25">
      <c r="A44" s="21"/>
      <c r="B44" s="51" t="s">
        <v>33</v>
      </c>
      <c r="C44" s="52"/>
      <c r="D44" s="58"/>
      <c r="E44" s="56">
        <v>28.99459983305656</v>
      </c>
      <c r="F44" s="57"/>
      <c r="G44" s="58"/>
      <c r="H44" s="59">
        <v>45.38199078229931</v>
      </c>
      <c r="I44" s="53"/>
      <c r="J44" s="254">
        <v>25.623409384644116</v>
      </c>
      <c r="K44" s="255"/>
      <c r="L44" s="256"/>
      <c r="M44" s="62"/>
    </row>
    <row r="45" spans="1:13" ht="11.25">
      <c r="A45" s="21"/>
      <c r="B45" s="71"/>
      <c r="C45" s="52"/>
      <c r="D45" s="63"/>
      <c r="E45" s="60"/>
      <c r="F45" s="57"/>
      <c r="G45" s="58"/>
      <c r="H45" s="57"/>
      <c r="I45" s="53"/>
      <c r="J45" s="60"/>
      <c r="K45" s="60"/>
      <c r="L45" s="61"/>
      <c r="M45" s="62"/>
    </row>
    <row r="46" spans="1:15" ht="40.5" customHeight="1">
      <c r="A46" s="240" t="s">
        <v>34</v>
      </c>
      <c r="B46" s="71" t="s">
        <v>134</v>
      </c>
      <c r="C46" s="31"/>
      <c r="D46" s="44">
        <v>44.21989907797838</v>
      </c>
      <c r="E46" s="44">
        <v>14.918564556419344</v>
      </c>
      <c r="F46" s="44" t="s">
        <v>167</v>
      </c>
      <c r="G46" s="44" t="s">
        <v>167</v>
      </c>
      <c r="H46" s="44">
        <v>28.84861400854409</v>
      </c>
      <c r="I46" s="44" t="s">
        <v>170</v>
      </c>
      <c r="J46" s="44" t="s">
        <v>168</v>
      </c>
      <c r="K46" s="44">
        <v>12.012922357058185</v>
      </c>
      <c r="L46" s="44" t="s">
        <v>168</v>
      </c>
      <c r="M46" s="44">
        <v>100</v>
      </c>
      <c r="O46" s="70"/>
    </row>
    <row r="47" spans="1:13" ht="11.25">
      <c r="A47" s="240"/>
      <c r="B47" s="71" t="s">
        <v>132</v>
      </c>
      <c r="C47" s="31"/>
      <c r="D47" s="44">
        <v>0.697397076641987</v>
      </c>
      <c r="E47" s="44">
        <v>9.261668524080052</v>
      </c>
      <c r="F47" s="44" t="s">
        <v>170</v>
      </c>
      <c r="G47" s="44">
        <v>2.3908079388784214</v>
      </c>
      <c r="H47" s="44">
        <v>38.15297526616339</v>
      </c>
      <c r="I47" s="44">
        <v>7.969383713565721</v>
      </c>
      <c r="J47" s="44">
        <v>15.605216254096298</v>
      </c>
      <c r="K47" s="44">
        <v>25.758028113660185</v>
      </c>
      <c r="L47" s="44" t="s">
        <v>104</v>
      </c>
      <c r="M47" s="44">
        <v>100</v>
      </c>
    </row>
    <row r="48" spans="1:13" ht="11.25">
      <c r="A48" s="240"/>
      <c r="B48" s="71" t="s">
        <v>131</v>
      </c>
      <c r="C48" s="31"/>
      <c r="D48" s="44">
        <v>11.546032215161816</v>
      </c>
      <c r="E48" s="44">
        <v>5.789862568346388</v>
      </c>
      <c r="F48" s="44" t="s">
        <v>170</v>
      </c>
      <c r="G48" s="44">
        <v>7.895374612088076</v>
      </c>
      <c r="H48" s="44">
        <v>27.63410669425152</v>
      </c>
      <c r="I48" s="44" t="s">
        <v>170</v>
      </c>
      <c r="J48" s="44">
        <v>16.212206295256394</v>
      </c>
      <c r="K48" s="44">
        <v>30.135658341953597</v>
      </c>
      <c r="L48" s="44">
        <v>0.7867592729422196</v>
      </c>
      <c r="M48" s="44">
        <v>100</v>
      </c>
    </row>
    <row r="49" spans="1:13" ht="11.25">
      <c r="A49" s="240"/>
      <c r="B49" s="30" t="s">
        <v>102</v>
      </c>
      <c r="C49" s="31">
        <v>1</v>
      </c>
      <c r="D49" s="44">
        <v>2.84</v>
      </c>
      <c r="E49" s="44">
        <v>7.63</v>
      </c>
      <c r="F49" s="44" t="s">
        <v>103</v>
      </c>
      <c r="G49" s="44">
        <v>12.97</v>
      </c>
      <c r="H49" s="44">
        <v>16.95</v>
      </c>
      <c r="I49" s="44" t="s">
        <v>103</v>
      </c>
      <c r="J49" s="44">
        <v>37.54</v>
      </c>
      <c r="K49" s="44">
        <v>21.29</v>
      </c>
      <c r="L49" s="44" t="s">
        <v>104</v>
      </c>
      <c r="M49" s="44">
        <v>100</v>
      </c>
    </row>
    <row r="50" spans="1:13" ht="11.25">
      <c r="A50" s="241"/>
      <c r="B50" s="71" t="s">
        <v>133</v>
      </c>
      <c r="C50" s="31"/>
      <c r="D50" s="44">
        <v>2.0534327190746513</v>
      </c>
      <c r="E50" s="44">
        <v>17.97010886872121</v>
      </c>
      <c r="F50" s="44" t="s">
        <v>170</v>
      </c>
      <c r="G50" s="44">
        <v>20.480613562862963</v>
      </c>
      <c r="H50" s="44">
        <v>33.04891261750425</v>
      </c>
      <c r="I50" s="44" t="s">
        <v>170</v>
      </c>
      <c r="J50" s="44">
        <v>12.77349057262312</v>
      </c>
      <c r="K50" s="44">
        <v>12.103780244532228</v>
      </c>
      <c r="L50" s="44">
        <v>1.5696614146815917</v>
      </c>
      <c r="M50" s="44">
        <v>100.00000000000001</v>
      </c>
    </row>
    <row r="51" spans="1:13" ht="4.5" customHeight="1">
      <c r="A51" s="241"/>
      <c r="B51" s="65"/>
      <c r="C51" s="66"/>
      <c r="D51" s="67"/>
      <c r="E51" s="67"/>
      <c r="F51" s="67"/>
      <c r="G51" s="67"/>
      <c r="H51" s="67"/>
      <c r="I51" s="67"/>
      <c r="J51" s="67"/>
      <c r="K51" s="67"/>
      <c r="L51" s="67"/>
      <c r="M51" s="67"/>
    </row>
    <row r="52" spans="2:13" ht="11.25">
      <c r="B52" s="30"/>
      <c r="C52" s="24"/>
      <c r="M52" s="21"/>
    </row>
    <row r="53" spans="2:13" ht="41.25" customHeight="1">
      <c r="B53" s="247" t="s">
        <v>36</v>
      </c>
      <c r="C53" s="247"/>
      <c r="D53" s="253"/>
      <c r="E53" s="253"/>
      <c r="F53" s="253"/>
      <c r="G53" s="253"/>
      <c r="H53" s="253"/>
      <c r="I53" s="253"/>
      <c r="J53" s="253"/>
      <c r="K53" s="253"/>
      <c r="L53" s="253"/>
      <c r="M53" s="253"/>
    </row>
    <row r="54" spans="2:13" ht="11.25">
      <c r="B54" s="68" t="s">
        <v>35</v>
      </c>
      <c r="C54" s="69"/>
      <c r="M54" s="21"/>
    </row>
    <row r="56" ht="11.25">
      <c r="E56" s="45"/>
    </row>
  </sheetData>
  <sheetProtection/>
  <mergeCells count="13">
    <mergeCell ref="B53:M53"/>
    <mergeCell ref="J43:L43"/>
    <mergeCell ref="J44:L44"/>
    <mergeCell ref="A46:A51"/>
    <mergeCell ref="A11:A20"/>
    <mergeCell ref="D42:F42"/>
    <mergeCell ref="G42:I42"/>
    <mergeCell ref="J42:L42"/>
    <mergeCell ref="B5:M5"/>
    <mergeCell ref="G7:H7"/>
    <mergeCell ref="I7:I8"/>
    <mergeCell ref="J7:L7"/>
    <mergeCell ref="M7:M8"/>
  </mergeCells>
  <conditionalFormatting sqref="M46:M50 M11:M41">
    <cfRule type="cellIs" priority="4" dxfId="0" operator="notEqual" stopIfTrue="1">
      <formula>100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J52"/>
  <sheetViews>
    <sheetView zoomScalePageLayoutView="0" workbookViewId="0" topLeftCell="A1">
      <selection activeCell="B5" sqref="B5:H5"/>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8" ht="48" customHeight="1">
      <c r="B5" s="273" t="s">
        <v>39</v>
      </c>
      <c r="C5" s="274"/>
      <c r="D5" s="274"/>
      <c r="E5" s="274"/>
      <c r="F5" s="274"/>
      <c r="G5" s="274"/>
      <c r="H5" s="274"/>
    </row>
    <row r="6" spans="2:8" ht="12.75" customHeight="1">
      <c r="B6" s="275" t="s">
        <v>40</v>
      </c>
      <c r="C6" s="275"/>
      <c r="D6" s="275"/>
      <c r="E6" s="275"/>
      <c r="F6" s="275"/>
      <c r="G6" s="275"/>
      <c r="H6" s="275"/>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69.93598093284926</v>
      </c>
      <c r="E10" s="50">
        <v>82.47930973762986</v>
      </c>
      <c r="F10" s="50">
        <v>72.56266468481859</v>
      </c>
      <c r="G10" s="50">
        <v>65.98571069543675</v>
      </c>
      <c r="H10" s="50">
        <v>55.47569087905709</v>
      </c>
    </row>
    <row r="11" spans="1:10" ht="11.25">
      <c r="A11" s="243"/>
      <c r="B11" s="30" t="s">
        <v>97</v>
      </c>
      <c r="D11" s="50">
        <v>81.0443698231235</v>
      </c>
      <c r="E11" s="50">
        <v>87.6876852382429</v>
      </c>
      <c r="F11" s="50">
        <v>84.82171582051654</v>
      </c>
      <c r="G11" s="50">
        <v>78.99795378870462</v>
      </c>
      <c r="H11" s="50">
        <v>70.50532838337783</v>
      </c>
      <c r="J11" s="45"/>
    </row>
    <row r="12" spans="1:8" ht="11.25">
      <c r="A12" s="243"/>
      <c r="B12" s="30" t="s">
        <v>90</v>
      </c>
      <c r="D12" s="50">
        <v>69.57618261873802</v>
      </c>
      <c r="E12" s="50">
        <v>83.10085104026692</v>
      </c>
      <c r="F12" s="50">
        <v>77.18690548029524</v>
      </c>
      <c r="G12" s="50">
        <v>64.37354349343416</v>
      </c>
      <c r="H12" s="50">
        <v>52.07972346010882</v>
      </c>
    </row>
    <row r="13" spans="1:10" ht="12.75" customHeight="1">
      <c r="A13" s="244"/>
      <c r="B13" s="30" t="s">
        <v>80</v>
      </c>
      <c r="D13" s="50">
        <v>87.06878631057232</v>
      </c>
      <c r="E13" s="50">
        <v>91.90140845070424</v>
      </c>
      <c r="F13" s="50">
        <v>90.17444897106446</v>
      </c>
      <c r="G13" s="50">
        <v>85.62633107454019</v>
      </c>
      <c r="H13" s="50">
        <v>79.5839255717793</v>
      </c>
      <c r="J13" s="45"/>
    </row>
    <row r="14" spans="1:10" ht="11.25">
      <c r="A14" s="244"/>
      <c r="B14" s="30" t="s">
        <v>85</v>
      </c>
      <c r="D14" s="50">
        <v>67.96588759884503</v>
      </c>
      <c r="E14" s="50">
        <v>84.54162230841698</v>
      </c>
      <c r="F14" s="50">
        <v>74.18760572254295</v>
      </c>
      <c r="G14" s="50">
        <v>65.466490442252</v>
      </c>
      <c r="H14" s="50">
        <v>39.25753372832412</v>
      </c>
      <c r="J14" s="45"/>
    </row>
    <row r="15" spans="1:10" ht="11.25">
      <c r="A15" s="244"/>
      <c r="B15" s="30" t="s">
        <v>91</v>
      </c>
      <c r="D15" s="50">
        <v>90.90330590254625</v>
      </c>
      <c r="E15" s="50">
        <v>94.22112330366281</v>
      </c>
      <c r="F15" s="50">
        <v>93.85886028728648</v>
      </c>
      <c r="G15" s="50">
        <v>89.67777917726377</v>
      </c>
      <c r="H15" s="50">
        <v>85.14564494229353</v>
      </c>
      <c r="J15" s="45"/>
    </row>
    <row r="16" spans="1:8" ht="11.25">
      <c r="A16" s="244"/>
      <c r="B16" s="30" t="s">
        <v>93</v>
      </c>
      <c r="D16" s="224">
        <v>75</v>
      </c>
      <c r="E16" s="224">
        <v>85</v>
      </c>
      <c r="F16" s="224">
        <v>80</v>
      </c>
      <c r="G16" s="224">
        <v>69</v>
      </c>
      <c r="H16" s="224">
        <v>63</v>
      </c>
    </row>
    <row r="17" spans="1:10" ht="11.25">
      <c r="A17" s="244"/>
      <c r="B17" s="30" t="s">
        <v>94</v>
      </c>
      <c r="D17" s="50">
        <v>81.07323196501488</v>
      </c>
      <c r="E17" s="50">
        <v>90.12802377142334</v>
      </c>
      <c r="F17" s="50">
        <v>87.75157809163609</v>
      </c>
      <c r="G17" s="50">
        <v>82.33304717596366</v>
      </c>
      <c r="H17" s="50">
        <v>65.8686127881201</v>
      </c>
      <c r="J17" s="45"/>
    </row>
    <row r="18" spans="2:8" ht="11.25">
      <c r="B18" s="30" t="s">
        <v>77</v>
      </c>
      <c r="D18" s="50">
        <v>69.95750234999645</v>
      </c>
      <c r="E18" s="50">
        <v>82.87662180178955</v>
      </c>
      <c r="F18" s="50">
        <v>76.708011576264</v>
      </c>
      <c r="G18" s="50">
        <v>64.2834878781132</v>
      </c>
      <c r="H18" s="50">
        <v>54.95780860405753</v>
      </c>
    </row>
    <row r="19" spans="2:10" ht="11.25">
      <c r="B19" s="30" t="s">
        <v>74</v>
      </c>
      <c r="D19" s="50">
        <v>85.33116633854954</v>
      </c>
      <c r="E19" s="50">
        <v>85.77642944000803</v>
      </c>
      <c r="F19" s="50">
        <v>86.9003249051268</v>
      </c>
      <c r="G19" s="50">
        <v>85.76214187868834</v>
      </c>
      <c r="H19" s="50">
        <v>82.24047327891066</v>
      </c>
      <c r="J19" s="45"/>
    </row>
    <row r="20" spans="2:8" ht="11.25">
      <c r="B20" s="30" t="s">
        <v>88</v>
      </c>
      <c r="D20" s="50">
        <v>61.07091772936477</v>
      </c>
      <c r="E20" s="50">
        <v>74.76058282375215</v>
      </c>
      <c r="F20" s="50">
        <v>68.80923212820264</v>
      </c>
      <c r="G20" s="50">
        <v>56.39237512911987</v>
      </c>
      <c r="H20" s="50">
        <v>39.24158880959907</v>
      </c>
    </row>
    <row r="21" spans="2:8" ht="11.25">
      <c r="B21" s="30" t="s">
        <v>87</v>
      </c>
      <c r="D21" s="50">
        <v>79.70336126844875</v>
      </c>
      <c r="E21" s="50">
        <v>85.5931044888916</v>
      </c>
      <c r="F21" s="50">
        <v>82.8466673734223</v>
      </c>
      <c r="G21" s="50">
        <v>78.44936993193917</v>
      </c>
      <c r="H21" s="50">
        <v>70.46726611921072</v>
      </c>
    </row>
    <row r="22" spans="2:8" ht="11.25">
      <c r="B22" s="30" t="s">
        <v>100</v>
      </c>
      <c r="D22" s="50">
        <v>64.13135387122144</v>
      </c>
      <c r="E22" s="50">
        <v>68.98128865465814</v>
      </c>
      <c r="F22" s="50">
        <v>68.31118218937415</v>
      </c>
      <c r="G22" s="50">
        <v>60.88290263007211</v>
      </c>
      <c r="H22" s="50">
        <v>55.78100052587938</v>
      </c>
    </row>
    <row r="23" spans="2:8" ht="11.25">
      <c r="B23" s="30" t="s">
        <v>96</v>
      </c>
      <c r="D23" s="50">
        <v>69.4533644923361</v>
      </c>
      <c r="E23" s="50">
        <v>84.68078798221471</v>
      </c>
      <c r="F23" s="50">
        <v>74.52257203300312</v>
      </c>
      <c r="G23" s="50">
        <v>61.93520980806476</v>
      </c>
      <c r="H23" s="50">
        <v>44.726252409532435</v>
      </c>
    </row>
    <row r="24" spans="2:8" ht="11.25">
      <c r="B24" s="30" t="s">
        <v>79</v>
      </c>
      <c r="D24" s="50">
        <v>53.312231587398365</v>
      </c>
      <c r="E24" s="50">
        <v>68.8958879765493</v>
      </c>
      <c r="F24" s="50">
        <v>57.114991069389774</v>
      </c>
      <c r="G24" s="50">
        <v>49.39544552570531</v>
      </c>
      <c r="H24" s="50">
        <v>35.17652958834631</v>
      </c>
    </row>
    <row r="25" spans="2:10" ht="11.25">
      <c r="B25" s="30" t="s">
        <v>73</v>
      </c>
      <c r="D25" s="50">
        <v>79.14326392328648</v>
      </c>
      <c r="E25" s="50">
        <v>97.57581255163429</v>
      </c>
      <c r="F25" s="50">
        <v>93.31389051937437</v>
      </c>
      <c r="G25" s="50">
        <v>68.10333153333097</v>
      </c>
      <c r="H25" s="50">
        <v>40.36306898247393</v>
      </c>
      <c r="J25" s="45"/>
    </row>
    <row r="26" spans="2:8" ht="11.25">
      <c r="B26" s="30" t="s">
        <v>99</v>
      </c>
      <c r="D26" s="50">
        <v>67.94170311230668</v>
      </c>
      <c r="E26" s="50">
        <v>79.39157697420558</v>
      </c>
      <c r="F26" s="50">
        <v>69.50130739430084</v>
      </c>
      <c r="G26" s="50">
        <v>62.69646509646208</v>
      </c>
      <c r="H26" s="50">
        <v>57.202346546091384</v>
      </c>
    </row>
    <row r="27" spans="2:8" ht="11.25">
      <c r="B27" s="30" t="s">
        <v>75</v>
      </c>
      <c r="D27" s="50">
        <v>33.55001500837194</v>
      </c>
      <c r="E27" s="50">
        <v>39.78134999409707</v>
      </c>
      <c r="F27" s="50">
        <v>36.292035633365835</v>
      </c>
      <c r="G27" s="50">
        <v>30.246686405370745</v>
      </c>
      <c r="H27" s="50">
        <v>19.121161755076805</v>
      </c>
    </row>
    <row r="28" spans="2:8" ht="11.25">
      <c r="B28" s="30" t="s">
        <v>84</v>
      </c>
      <c r="D28" s="50">
        <v>73.29194920995644</v>
      </c>
      <c r="E28" s="50">
        <v>82.38012482613097</v>
      </c>
      <c r="F28" s="50">
        <v>77.28874649056881</v>
      </c>
      <c r="G28" s="50">
        <v>71.2645594600721</v>
      </c>
      <c r="H28" s="50">
        <v>62.22599357604498</v>
      </c>
    </row>
    <row r="29" spans="2:8" ht="11.25">
      <c r="B29" s="30" t="s">
        <v>95</v>
      </c>
      <c r="D29" s="50">
        <v>72.0541987193422</v>
      </c>
      <c r="E29" s="50">
        <v>79.4581614171938</v>
      </c>
      <c r="F29" s="50">
        <v>74.28453497507226</v>
      </c>
      <c r="G29" s="50">
        <v>70.5202703501654</v>
      </c>
      <c r="H29" s="50">
        <v>62.13618075597912</v>
      </c>
    </row>
    <row r="30" spans="2:10" ht="11.25">
      <c r="B30" s="30" t="s">
        <v>101</v>
      </c>
      <c r="D30" s="50">
        <v>80.69921056871276</v>
      </c>
      <c r="E30" s="50">
        <v>84.02185046090817</v>
      </c>
      <c r="F30" s="50">
        <v>81.90175237000862</v>
      </c>
      <c r="G30" s="50">
        <v>78.44197138314786</v>
      </c>
      <c r="H30" s="50">
        <v>78.3140958377055</v>
      </c>
      <c r="J30" s="45"/>
    </row>
    <row r="31" spans="2:10" ht="11.25">
      <c r="B31" s="30" t="s">
        <v>81</v>
      </c>
      <c r="D31" s="50">
        <v>87.14895819852467</v>
      </c>
      <c r="E31" s="50">
        <v>92.82285327924274</v>
      </c>
      <c r="F31" s="50">
        <v>90.88644688644688</v>
      </c>
      <c r="G31" s="50">
        <v>87.02941489550437</v>
      </c>
      <c r="H31" s="50">
        <v>75.95305330038828</v>
      </c>
      <c r="J31" s="45"/>
    </row>
    <row r="32" spans="2:8" ht="11.25">
      <c r="B32" s="30" t="s">
        <v>92</v>
      </c>
      <c r="D32" s="50">
        <v>28.247943036372053</v>
      </c>
      <c r="E32" s="50">
        <v>46.662754652173774</v>
      </c>
      <c r="F32" s="50">
        <v>28.67165994818071</v>
      </c>
      <c r="G32" s="50">
        <v>19.950019365950542</v>
      </c>
      <c r="H32" s="50">
        <v>13.484391271936909</v>
      </c>
    </row>
    <row r="33" spans="2:10" ht="11.25">
      <c r="B33" s="30" t="s">
        <v>98</v>
      </c>
      <c r="D33" s="50">
        <v>89.93392227012407</v>
      </c>
      <c r="E33" s="50">
        <v>94.4624248984556</v>
      </c>
      <c r="F33" s="50">
        <v>93.30662738336375</v>
      </c>
      <c r="G33" s="50">
        <v>88.36388376328402</v>
      </c>
      <c r="H33" s="50">
        <v>80.85479734609306</v>
      </c>
      <c r="J33" s="45"/>
    </row>
    <row r="34" spans="2:8" ht="11.25">
      <c r="B34" s="30" t="s">
        <v>78</v>
      </c>
      <c r="D34" s="50">
        <v>51.22725093957703</v>
      </c>
      <c r="E34" s="50">
        <v>65.03804120476886</v>
      </c>
      <c r="F34" s="50">
        <v>56.69041224493061</v>
      </c>
      <c r="G34" s="50">
        <v>44.9512443086034</v>
      </c>
      <c r="H34" s="50">
        <v>29.08457055284042</v>
      </c>
    </row>
    <row r="35" spans="2:10" ht="11.25">
      <c r="B35" s="30" t="s">
        <v>86</v>
      </c>
      <c r="D35" s="50">
        <v>85.04017873661016</v>
      </c>
      <c r="E35" s="50">
        <v>91.1910870657057</v>
      </c>
      <c r="F35" s="50">
        <v>90.42505109209841</v>
      </c>
      <c r="G35" s="50">
        <v>83.57746777827425</v>
      </c>
      <c r="H35" s="50">
        <v>74.97440358172521</v>
      </c>
      <c r="J35" s="45"/>
    </row>
    <row r="36" spans="2:10" ht="11.25">
      <c r="B36" s="30" t="s">
        <v>89</v>
      </c>
      <c r="D36" s="50">
        <v>86.80793977756156</v>
      </c>
      <c r="E36" s="50">
        <v>90.30048816380011</v>
      </c>
      <c r="F36" s="50">
        <v>88.22979655189425</v>
      </c>
      <c r="G36" s="50">
        <v>85.47704101429014</v>
      </c>
      <c r="H36" s="50">
        <v>82.7364381153632</v>
      </c>
      <c r="J36" s="45"/>
    </row>
    <row r="37" spans="2:8" ht="11.25">
      <c r="B37" s="30" t="s">
        <v>82</v>
      </c>
      <c r="D37" s="50">
        <v>30.307208825038483</v>
      </c>
      <c r="E37" s="50">
        <v>40.30176173033316</v>
      </c>
      <c r="F37" s="50">
        <v>27.001759788825343</v>
      </c>
      <c r="G37" s="50">
        <v>24.394184168012924</v>
      </c>
      <c r="H37" s="50">
        <v>18.705789887346082</v>
      </c>
    </row>
    <row r="38" spans="2:8" ht="13.5" customHeight="1">
      <c r="B38" s="30" t="s">
        <v>76</v>
      </c>
      <c r="D38" s="50">
        <v>69.62780516404571</v>
      </c>
      <c r="E38" s="50">
        <v>76.56591168375591</v>
      </c>
      <c r="F38" s="50">
        <v>69.65303850308449</v>
      </c>
      <c r="G38" s="50">
        <v>67.04276352961483</v>
      </c>
      <c r="H38" s="50">
        <v>63.38697684052213</v>
      </c>
    </row>
    <row r="39" spans="2:10" ht="13.5" customHeight="1">
      <c r="B39" s="30" t="s">
        <v>71</v>
      </c>
      <c r="D39" s="50">
        <v>88.69565391058912</v>
      </c>
      <c r="E39" s="50">
        <v>88.12579105355415</v>
      </c>
      <c r="F39" s="50">
        <v>88.6263060587701</v>
      </c>
      <c r="G39" s="50">
        <v>89.21644740469634</v>
      </c>
      <c r="H39" s="50">
        <v>88.78328873397301</v>
      </c>
      <c r="J39" s="45"/>
    </row>
    <row r="40" spans="4:8" ht="13.5" customHeight="1">
      <c r="D40" s="75"/>
      <c r="E40" s="75"/>
      <c r="F40" s="75"/>
      <c r="G40" s="75"/>
      <c r="H40" s="75"/>
    </row>
    <row r="41" spans="2:10" ht="11.25">
      <c r="B41" s="76" t="s">
        <v>32</v>
      </c>
      <c r="C41" s="76"/>
      <c r="D41" s="77">
        <f>AVERAGE(D10:D39)</f>
        <v>70.97482813964749</v>
      </c>
      <c r="E41" s="77">
        <f>AVERAGE(E10:E39)</f>
        <v>79.95682389913902</v>
      </c>
      <c r="F41" s="77">
        <f>AVERAGE(F10:F39)</f>
        <v>74.72767087244097</v>
      </c>
      <c r="G41" s="77">
        <f>AVERAGE(G10:G39)</f>
        <v>67.66125130286927</v>
      </c>
      <c r="H41" s="77">
        <f>AVERAGE(H10:H39)</f>
        <v>58.02779787240523</v>
      </c>
      <c r="J41" s="45"/>
    </row>
    <row r="42" spans="1:10" ht="11.25">
      <c r="A42" s="46"/>
      <c r="B42" s="51" t="s">
        <v>33</v>
      </c>
      <c r="C42" s="76"/>
      <c r="D42" s="77">
        <f>AVERAGE(D11,D12,D15,D16,D17,D18,D19,D20,D21,D23,D24,D26,D28,D31,D32,D33,D34,D35,D38)</f>
        <v>72.0465970917386</v>
      </c>
      <c r="E42" s="77">
        <f>AVERAGE(E11,E12,E15,E16,E17,E18,E19,E20,E21,E23,E24,E26,E28,E31,E32,E33,E34,E35,E38)</f>
        <v>81.6439932869074</v>
      </c>
      <c r="F42" s="77">
        <f>AVERAGE(F11,F12,F15,F16,F17,F18,F19,F20,F21,F23,F24,F26,F28,F31,F32,F33,F34,F35,F38)</f>
        <v>76.15495519516408</v>
      </c>
      <c r="G42" s="77">
        <f>AVERAGE(G11,G12,G15,G16,G17,G18,G19,G20,G21,G23,G24,G26,G28,G31,G32,G33,G34,G35,G38)</f>
        <v>68.70927220972435</v>
      </c>
      <c r="H42" s="77">
        <f>AVERAGE(H11,H12,H15,H16,H17,H18,H19,H20,H21,H23,H24,H26,H28,H31,H32,H33,H34,H35,H38)</f>
        <v>58.977671652589436</v>
      </c>
      <c r="J42" s="45"/>
    </row>
    <row r="43" spans="1:8" ht="39" customHeight="1">
      <c r="A43" s="240" t="s">
        <v>34</v>
      </c>
      <c r="B43" s="78"/>
      <c r="C43" s="78"/>
      <c r="D43" s="75"/>
      <c r="E43" s="77"/>
      <c r="F43" s="77"/>
      <c r="G43" s="77"/>
      <c r="H43" s="77"/>
    </row>
    <row r="44" spans="1:10" ht="12.75" customHeight="1">
      <c r="A44" s="240"/>
      <c r="B44" s="21" t="s">
        <v>134</v>
      </c>
      <c r="C44" s="18"/>
      <c r="D44" s="75">
        <v>38.83816869391744</v>
      </c>
      <c r="E44" s="75">
        <v>49.76719743737243</v>
      </c>
      <c r="F44" s="75">
        <v>40.010922796864705</v>
      </c>
      <c r="G44" s="75">
        <v>32.67916607289799</v>
      </c>
      <c r="H44" s="75">
        <v>23.223575379330963</v>
      </c>
      <c r="J44" s="45"/>
    </row>
    <row r="45" spans="1:8" ht="11.25">
      <c r="A45" s="240"/>
      <c r="B45" s="21" t="s">
        <v>132</v>
      </c>
      <c r="C45" s="18"/>
      <c r="D45" s="75">
        <v>88.48348765244694</v>
      </c>
      <c r="E45" s="75">
        <v>85.10494076358219</v>
      </c>
      <c r="F45" s="75">
        <v>93.19343097415363</v>
      </c>
      <c r="G45" s="75">
        <v>91.91090767889534</v>
      </c>
      <c r="H45" s="75">
        <v>82.8025041405738</v>
      </c>
    </row>
    <row r="46" spans="1:8" ht="11.25">
      <c r="A46" s="240"/>
      <c r="B46" s="21" t="s">
        <v>131</v>
      </c>
      <c r="C46" s="18"/>
      <c r="D46" s="75">
        <v>81.23293637087207</v>
      </c>
      <c r="E46" s="75">
        <v>87.4629794165556</v>
      </c>
      <c r="F46" s="75">
        <v>83.55715088475783</v>
      </c>
      <c r="G46" s="75">
        <v>77.0388388441902</v>
      </c>
      <c r="H46" s="75">
        <v>72.2946752337935</v>
      </c>
    </row>
    <row r="47" spans="1:8" ht="11.25">
      <c r="A47" s="240"/>
      <c r="B47" s="21" t="s">
        <v>102</v>
      </c>
      <c r="C47" s="18">
        <v>2</v>
      </c>
      <c r="D47" s="75">
        <v>87.9964</v>
      </c>
      <c r="E47" s="75">
        <v>91.02</v>
      </c>
      <c r="F47" s="75">
        <v>93.74</v>
      </c>
      <c r="G47" s="75">
        <v>89.44</v>
      </c>
      <c r="H47" s="75">
        <v>71.19</v>
      </c>
    </row>
    <row r="48" spans="1:8" ht="12.75" customHeight="1">
      <c r="A48" s="240"/>
      <c r="B48" s="79" t="s">
        <v>133</v>
      </c>
      <c r="C48" s="79"/>
      <c r="D48" s="80">
        <v>82.04321396128884</v>
      </c>
      <c r="E48" s="80">
        <v>92.37953870050721</v>
      </c>
      <c r="F48" s="80">
        <v>84.84085312535393</v>
      </c>
      <c r="G48" s="80">
        <v>77.94950674269523</v>
      </c>
      <c r="H48" s="80">
        <v>71.47974770383944</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ignoredErrors>
    <ignoredError sqref="E41:F41" formulaRange="1"/>
  </ignoredErrors>
</worksheet>
</file>

<file path=xl/worksheets/sheet6.xml><?xml version="1.0" encoding="utf-8"?>
<worksheet xmlns="http://schemas.openxmlformats.org/spreadsheetml/2006/main" xmlns:r="http://schemas.openxmlformats.org/officeDocument/2006/relationships">
  <sheetPr>
    <tabColor rgb="FF00B050"/>
  </sheetPr>
  <dimension ref="A1:T52"/>
  <sheetViews>
    <sheetView zoomScalePageLayoutView="0" workbookViewId="0" topLeftCell="A1">
      <selection activeCell="E3" sqref="E3"/>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19" width="9.33203125" style="18" customWidth="1"/>
    <col min="20"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20" ht="11.25" customHeight="1">
      <c r="B5" s="274" t="s">
        <v>49</v>
      </c>
      <c r="C5" s="274"/>
      <c r="D5" s="274"/>
      <c r="E5" s="274"/>
      <c r="F5" s="274"/>
      <c r="G5" s="274"/>
      <c r="H5" s="274"/>
      <c r="J5" s="203"/>
      <c r="K5" s="203"/>
      <c r="L5" s="203"/>
      <c r="M5" s="203"/>
      <c r="N5" s="203"/>
      <c r="O5" s="203"/>
      <c r="P5" s="203"/>
      <c r="Q5" s="203"/>
      <c r="R5" s="203"/>
      <c r="S5" s="203"/>
      <c r="T5" s="203"/>
    </row>
    <row r="6" spans="2:20" ht="12.75" customHeight="1">
      <c r="B6" s="275" t="s">
        <v>40</v>
      </c>
      <c r="C6" s="275"/>
      <c r="D6" s="275"/>
      <c r="E6" s="275"/>
      <c r="F6" s="275"/>
      <c r="G6" s="275"/>
      <c r="H6" s="275"/>
      <c r="J6" s="203"/>
      <c r="K6" s="203"/>
      <c r="L6" s="203"/>
      <c r="M6" s="203"/>
      <c r="N6" s="203"/>
      <c r="O6" s="203"/>
      <c r="P6" s="203"/>
      <c r="Q6" s="203"/>
      <c r="R6" s="203"/>
      <c r="S6" s="203"/>
      <c r="T6" s="203"/>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73.20892600809083</v>
      </c>
      <c r="E10" s="50">
        <v>81.5382462033732</v>
      </c>
      <c r="F10" s="50">
        <v>75.37523130697004</v>
      </c>
      <c r="G10" s="50">
        <v>69.74373907979033</v>
      </c>
      <c r="H10" s="50">
        <v>63.863945578231295</v>
      </c>
    </row>
    <row r="11" spans="1:10" ht="11.25">
      <c r="A11" s="243"/>
      <c r="B11" s="30" t="s">
        <v>97</v>
      </c>
      <c r="D11" s="50">
        <v>86.71125799058512</v>
      </c>
      <c r="E11" s="50">
        <v>89.45736576255499</v>
      </c>
      <c r="F11" s="50">
        <v>89.18924404002155</v>
      </c>
      <c r="G11" s="50">
        <v>86.4809959509018</v>
      </c>
      <c r="H11" s="50">
        <v>80.00436358632682</v>
      </c>
      <c r="J11" s="45"/>
    </row>
    <row r="12" spans="1:8" ht="11.25">
      <c r="A12" s="243"/>
      <c r="B12" s="30" t="s">
        <v>90</v>
      </c>
      <c r="D12" s="50">
        <v>69.53049488411749</v>
      </c>
      <c r="E12" s="50">
        <v>80.4884871534814</v>
      </c>
      <c r="F12" s="50">
        <v>76.0503621165591</v>
      </c>
      <c r="G12" s="50">
        <v>64.39543972511639</v>
      </c>
      <c r="H12" s="50">
        <v>55.78285708312998</v>
      </c>
    </row>
    <row r="13" spans="1:10" ht="12.75" customHeight="1">
      <c r="A13" s="244"/>
      <c r="B13" s="30" t="s">
        <v>80</v>
      </c>
      <c r="D13" s="50">
        <v>85.77535523149115</v>
      </c>
      <c r="E13" s="50">
        <v>89.94907531492896</v>
      </c>
      <c r="F13" s="50">
        <v>88.46410963482913</v>
      </c>
      <c r="G13" s="50">
        <v>83.80978345536687</v>
      </c>
      <c r="H13" s="50">
        <v>80.12736171780433</v>
      </c>
      <c r="J13" s="45"/>
    </row>
    <row r="14" spans="1:10" ht="11.25">
      <c r="A14" s="244"/>
      <c r="B14" s="30" t="s">
        <v>85</v>
      </c>
      <c r="D14" s="50">
        <v>68.67081412581408</v>
      </c>
      <c r="E14" s="50">
        <v>84.01344312661107</v>
      </c>
      <c r="F14" s="50">
        <v>74.16638921368212</v>
      </c>
      <c r="G14" s="50">
        <v>66.17126581161436</v>
      </c>
      <c r="H14" s="50">
        <v>42.53011870014667</v>
      </c>
      <c r="J14" s="45"/>
    </row>
    <row r="15" spans="1:10" ht="11.25">
      <c r="A15" s="244"/>
      <c r="B15" s="30" t="s">
        <v>91</v>
      </c>
      <c r="D15" s="50">
        <v>94.11988590594807</v>
      </c>
      <c r="E15" s="50">
        <v>94.63458966600686</v>
      </c>
      <c r="F15" s="50">
        <v>94.9838801249755</v>
      </c>
      <c r="G15" s="50">
        <v>94.3564748619742</v>
      </c>
      <c r="H15" s="50">
        <v>92.29489930402751</v>
      </c>
      <c r="J15" s="45"/>
    </row>
    <row r="16" spans="1:8" ht="11.25">
      <c r="A16" s="244"/>
      <c r="B16" s="30" t="s">
        <v>93</v>
      </c>
      <c r="D16" s="224">
        <v>76.03573104586438</v>
      </c>
      <c r="E16" s="224">
        <v>84.17686886886548</v>
      </c>
      <c r="F16" s="224">
        <v>78.99018543134957</v>
      </c>
      <c r="G16" s="224">
        <v>71.65414215801809</v>
      </c>
      <c r="H16" s="224">
        <v>69.31594928506158</v>
      </c>
    </row>
    <row r="17" spans="1:10" ht="11.25">
      <c r="A17" s="244"/>
      <c r="B17" s="30" t="s">
        <v>94</v>
      </c>
      <c r="D17" s="50">
        <v>78.75316880569179</v>
      </c>
      <c r="E17" s="50">
        <v>87.95887534786884</v>
      </c>
      <c r="F17" s="50">
        <v>84.86687568910051</v>
      </c>
      <c r="G17" s="50">
        <v>79.25801495741486</v>
      </c>
      <c r="H17" s="50">
        <v>64.22917830461007</v>
      </c>
      <c r="J17" s="45"/>
    </row>
    <row r="18" spans="2:8" ht="11.25">
      <c r="B18" s="30" t="s">
        <v>77</v>
      </c>
      <c r="D18" s="50">
        <v>71.33847378654328</v>
      </c>
      <c r="E18" s="50">
        <v>81.66292675929343</v>
      </c>
      <c r="F18" s="50">
        <v>77.1068218176278</v>
      </c>
      <c r="G18" s="50">
        <v>66.13815947101526</v>
      </c>
      <c r="H18" s="50">
        <v>59.2964003035288</v>
      </c>
    </row>
    <row r="19" spans="2:10" ht="11.25">
      <c r="B19" s="30" t="s">
        <v>74</v>
      </c>
      <c r="D19" s="50">
        <v>88.15260387867446</v>
      </c>
      <c r="E19" s="50">
        <v>86.34028074045557</v>
      </c>
      <c r="F19" s="50">
        <v>88.54756314349332</v>
      </c>
      <c r="G19" s="50">
        <v>88.74777844201753</v>
      </c>
      <c r="H19" s="50">
        <v>88.66281449329507</v>
      </c>
      <c r="J19" s="45"/>
    </row>
    <row r="20" spans="2:8" ht="11.25">
      <c r="B20" s="30" t="s">
        <v>88</v>
      </c>
      <c r="D20" s="50">
        <v>59.89484183486314</v>
      </c>
      <c r="E20" s="50">
        <v>69.26254111734782</v>
      </c>
      <c r="F20" s="50">
        <v>65.89769126457259</v>
      </c>
      <c r="G20" s="50">
        <v>56.94109964116225</v>
      </c>
      <c r="H20" s="50">
        <v>42.69853913332122</v>
      </c>
    </row>
    <row r="21" spans="2:8" ht="11.25">
      <c r="B21" s="30" t="s">
        <v>87</v>
      </c>
      <c r="D21" s="50">
        <v>83.16664557631782</v>
      </c>
      <c r="E21" s="50">
        <v>85.24863083688302</v>
      </c>
      <c r="F21" s="50">
        <v>84.37703164493874</v>
      </c>
      <c r="G21" s="50">
        <v>83.30686435366258</v>
      </c>
      <c r="H21" s="50">
        <v>78.64554334271978</v>
      </c>
    </row>
    <row r="22" spans="2:8" ht="11.25">
      <c r="B22" s="30" t="s">
        <v>100</v>
      </c>
      <c r="D22" s="50">
        <v>66.22618049945362</v>
      </c>
      <c r="E22" s="50">
        <v>65.46547335957516</v>
      </c>
      <c r="F22" s="50">
        <v>66.66476401017253</v>
      </c>
      <c r="G22" s="50">
        <v>66.09054244058332</v>
      </c>
      <c r="H22" s="50">
        <v>66.91291005529516</v>
      </c>
    </row>
    <row r="23" spans="2:8" ht="11.25">
      <c r="B23" s="30" t="s">
        <v>96</v>
      </c>
      <c r="D23" s="50">
        <v>66.06854608328263</v>
      </c>
      <c r="E23" s="50">
        <v>81.40079185783353</v>
      </c>
      <c r="F23" s="50">
        <v>70.50830853940724</v>
      </c>
      <c r="G23" s="50">
        <v>58.28696842656589</v>
      </c>
      <c r="H23" s="50">
        <v>42.6484425915639</v>
      </c>
    </row>
    <row r="24" spans="2:8" ht="11.25">
      <c r="B24" s="30" t="s">
        <v>79</v>
      </c>
      <c r="D24" s="50">
        <v>52.35881739577985</v>
      </c>
      <c r="E24" s="50">
        <v>64.68052950803747</v>
      </c>
      <c r="F24" s="50">
        <v>54.29033635941771</v>
      </c>
      <c r="G24" s="50">
        <v>49.115655352808936</v>
      </c>
      <c r="H24" s="50">
        <v>39.13893864376839</v>
      </c>
    </row>
    <row r="25" spans="2:10" ht="11.25">
      <c r="B25" s="30" t="s">
        <v>73</v>
      </c>
      <c r="D25" s="50">
        <v>83.85359738034734</v>
      </c>
      <c r="E25" s="50">
        <v>97.04633356980959</v>
      </c>
      <c r="F25" s="50">
        <v>94.29417109014553</v>
      </c>
      <c r="G25" s="50">
        <v>76.40389835201896</v>
      </c>
      <c r="H25" s="50">
        <v>53.56828267186481</v>
      </c>
      <c r="J25" s="45"/>
    </row>
    <row r="26" spans="2:8" ht="11.25">
      <c r="B26" s="30" t="s">
        <v>99</v>
      </c>
      <c r="D26" s="50">
        <v>71.52682489737634</v>
      </c>
      <c r="E26" s="50">
        <v>78.37402033540785</v>
      </c>
      <c r="F26" s="50">
        <v>71.57553490999908</v>
      </c>
      <c r="G26" s="50">
        <v>67.72992264845537</v>
      </c>
      <c r="H26" s="50">
        <v>67.65354026733826</v>
      </c>
    </row>
    <row r="27" spans="2:8" ht="11.25">
      <c r="B27" s="30" t="s">
        <v>75</v>
      </c>
      <c r="D27" s="50">
        <v>35.60217511455201</v>
      </c>
      <c r="E27" s="50">
        <v>40.883618057910915</v>
      </c>
      <c r="F27" s="50">
        <v>37.5792118239767</v>
      </c>
      <c r="G27" s="50">
        <v>33.649935425334036</v>
      </c>
      <c r="H27" s="50">
        <v>22.868758138592234</v>
      </c>
    </row>
    <row r="28" spans="2:8" ht="11.25">
      <c r="B28" s="30" t="s">
        <v>84</v>
      </c>
      <c r="D28" s="50">
        <v>75.51928705716192</v>
      </c>
      <c r="E28" s="50">
        <v>80.3784968385944</v>
      </c>
      <c r="F28" s="50">
        <v>76.62315732966475</v>
      </c>
      <c r="G28" s="50">
        <v>73.7515647919274</v>
      </c>
      <c r="H28" s="50">
        <v>71.66500414059279</v>
      </c>
    </row>
    <row r="29" spans="2:8" ht="11.25">
      <c r="B29" s="30" t="s">
        <v>95</v>
      </c>
      <c r="D29" s="50">
        <v>73.25609169314481</v>
      </c>
      <c r="E29" s="50">
        <v>77.42600683616793</v>
      </c>
      <c r="F29" s="50">
        <v>75.2237010244452</v>
      </c>
      <c r="G29" s="50">
        <v>71.9838322790572</v>
      </c>
      <c r="H29" s="50">
        <v>67.44560342017397</v>
      </c>
    </row>
    <row r="30" spans="2:10" ht="11.25">
      <c r="B30" s="30" t="s">
        <v>101</v>
      </c>
      <c r="D30" s="50">
        <v>80.7539996831934</v>
      </c>
      <c r="E30" s="50">
        <v>81.51595744680853</v>
      </c>
      <c r="F30" s="50">
        <v>81.37310073157008</v>
      </c>
      <c r="G30" s="50">
        <v>79.01002506265664</v>
      </c>
      <c r="H30" s="50">
        <v>81.12813370473538</v>
      </c>
      <c r="J30" s="45"/>
    </row>
    <row r="31" spans="2:10" ht="11.25">
      <c r="B31" s="30" t="s">
        <v>81</v>
      </c>
      <c r="D31" s="50">
        <v>87.72670296525519</v>
      </c>
      <c r="E31" s="50">
        <v>91.86871074491795</v>
      </c>
      <c r="F31" s="50">
        <v>90.52644804623695</v>
      </c>
      <c r="G31" s="50">
        <v>87.4276983520681</v>
      </c>
      <c r="H31" s="50">
        <v>79.14931869795608</v>
      </c>
      <c r="J31" s="45"/>
    </row>
    <row r="32" spans="2:8" ht="11.25">
      <c r="B32" s="30" t="s">
        <v>92</v>
      </c>
      <c r="D32" s="50">
        <v>25.623191172854852</v>
      </c>
      <c r="E32" s="50">
        <v>40.02391901634873</v>
      </c>
      <c r="F32" s="50">
        <v>25.349997331659477</v>
      </c>
      <c r="G32" s="50">
        <v>19.06693111512389</v>
      </c>
      <c r="H32" s="50">
        <v>13.920352776754676</v>
      </c>
    </row>
    <row r="33" spans="2:10" ht="11.25">
      <c r="B33" s="30" t="s">
        <v>98</v>
      </c>
      <c r="D33" s="50">
        <v>92.69088219857501</v>
      </c>
      <c r="E33" s="50">
        <v>94.62418479348102</v>
      </c>
      <c r="F33" s="50">
        <v>94.27676698128164</v>
      </c>
      <c r="G33" s="50">
        <v>91.89937643193083</v>
      </c>
      <c r="H33" s="50">
        <v>88.38951445718385</v>
      </c>
      <c r="J33" s="45"/>
    </row>
    <row r="34" spans="2:8" ht="11.25">
      <c r="B34" s="30" t="s">
        <v>78</v>
      </c>
      <c r="D34" s="50">
        <v>50.74735495222324</v>
      </c>
      <c r="E34" s="50">
        <v>60.54799857321025</v>
      </c>
      <c r="F34" s="50">
        <v>54.40846308093069</v>
      </c>
      <c r="G34" s="50">
        <v>46.53703902142818</v>
      </c>
      <c r="H34" s="50">
        <v>33.90346052965564</v>
      </c>
    </row>
    <row r="35" spans="2:10" ht="11.25">
      <c r="B35" s="30" t="s">
        <v>86</v>
      </c>
      <c r="D35" s="50">
        <v>83.37039408180237</v>
      </c>
      <c r="E35" s="50">
        <v>90.29499873818341</v>
      </c>
      <c r="F35" s="50">
        <v>89.6767604392812</v>
      </c>
      <c r="G35" s="50">
        <v>81.02703492608771</v>
      </c>
      <c r="H35" s="50">
        <v>72.26849143021002</v>
      </c>
      <c r="J35" s="45"/>
    </row>
    <row r="36" spans="2:10" ht="11.25">
      <c r="B36" s="30" t="s">
        <v>89</v>
      </c>
      <c r="D36" s="50">
        <v>90.3790631649198</v>
      </c>
      <c r="E36" s="50">
        <v>92.02563705301903</v>
      </c>
      <c r="F36" s="50">
        <v>90.96975310075011</v>
      </c>
      <c r="G36" s="50">
        <v>89.39313986866104</v>
      </c>
      <c r="H36" s="50">
        <v>89.01955841244944</v>
      </c>
      <c r="J36" s="45"/>
    </row>
    <row r="37" spans="2:8" ht="11.25">
      <c r="B37" s="30" t="s">
        <v>82</v>
      </c>
      <c r="D37" s="50">
        <v>34.576149853844775</v>
      </c>
      <c r="E37" s="50">
        <v>45.77927548441449</v>
      </c>
      <c r="F37" s="50">
        <v>31.132659376934186</v>
      </c>
      <c r="G37" s="50">
        <v>28.76931273308471</v>
      </c>
      <c r="H37" s="50">
        <v>22.002694207453974</v>
      </c>
    </row>
    <row r="38" spans="2:8" ht="13.5" customHeight="1">
      <c r="B38" s="30" t="s">
        <v>76</v>
      </c>
      <c r="D38" s="50">
        <v>71.00742853964796</v>
      </c>
      <c r="E38" s="50">
        <v>75.54339044615216</v>
      </c>
      <c r="F38" s="50">
        <v>70.08950005539894</v>
      </c>
      <c r="G38" s="50">
        <v>70.4409518921448</v>
      </c>
      <c r="H38" s="50">
        <v>67.82798550315219</v>
      </c>
    </row>
    <row r="39" spans="2:10" ht="13.5" customHeight="1">
      <c r="B39" s="30" t="s">
        <v>71</v>
      </c>
      <c r="D39" s="50">
        <v>87.53200969597098</v>
      </c>
      <c r="E39" s="50">
        <v>86.34197754731721</v>
      </c>
      <c r="F39" s="50">
        <v>87.31576930344478</v>
      </c>
      <c r="G39" s="50">
        <v>88.0407987310842</v>
      </c>
      <c r="H39" s="50">
        <v>88.62700480441342</v>
      </c>
      <c r="J39" s="45"/>
    </row>
    <row r="40" spans="4:8" ht="13.5" customHeight="1">
      <c r="D40" s="75"/>
      <c r="E40" s="75"/>
      <c r="F40" s="75"/>
      <c r="G40" s="75"/>
      <c r="H40" s="75"/>
    </row>
    <row r="41" spans="2:10" ht="11.25">
      <c r="B41" s="76" t="s">
        <v>32</v>
      </c>
      <c r="C41" s="76"/>
      <c r="D41" s="77">
        <f>AVERAGE(D10:D40)</f>
        <v>72.13922985011291</v>
      </c>
      <c r="E41" s="77">
        <f>AVERAGE(E10:E40)</f>
        <v>78.63175503682868</v>
      </c>
      <c r="F41" s="77">
        <f>AVERAGE(F10:F40)</f>
        <v>74.66312629876121</v>
      </c>
      <c r="G41" s="77">
        <f>AVERAGE(G10:G40)</f>
        <v>69.65427952530254</v>
      </c>
      <c r="H41" s="77">
        <f>AVERAGE(H10:H40)</f>
        <v>62.852998842845246</v>
      </c>
      <c r="J41" s="45"/>
    </row>
    <row r="42" spans="1:10" ht="11.25">
      <c r="A42" s="46"/>
      <c r="B42" s="51" t="s">
        <v>33</v>
      </c>
      <c r="C42" s="76"/>
      <c r="D42" s="77">
        <f>AVERAGE(D11,D12,D15,D16,D17,D18,D19,D20,D21,D23,D24,D26,D28,D31,D32,D33,D34,D35,D38)</f>
        <v>72.86013331855605</v>
      </c>
      <c r="E42" s="77">
        <f>AVERAGE(E11,E12,E15,E16,E17,E18,E19,E20,E21,E23,E24,E26,E28,E31,E32,E33,E34,E35,E38)</f>
        <v>79.84040037394338</v>
      </c>
      <c r="F42" s="77">
        <f>AVERAGE(F11,F12,F15,F16,F17,F18,F19,F20,F21,F23,F24,F26,F28,F31,F32,F33,F34,F35,F38)</f>
        <v>75.64920675504823</v>
      </c>
      <c r="G42" s="77">
        <f>AVERAGE(G11,G12,G15,G16,G17,G18,G19,G20,G21,G23,G24,G26,G28,G31,G32,G33,G34,G35,G38)</f>
        <v>70.34537434314865</v>
      </c>
      <c r="H42" s="77">
        <f>AVERAGE(H11,H12,H15,H16,H17,H18,H19,H20,H21,H23,H24,H26,H28,H31,H32,H33,H34,H35,H38)</f>
        <v>63.5523996775893</v>
      </c>
      <c r="J42" s="45"/>
    </row>
    <row r="43" spans="1:8" ht="39" customHeight="1">
      <c r="A43" s="240" t="s">
        <v>34</v>
      </c>
      <c r="B43" s="78"/>
      <c r="C43" s="78"/>
      <c r="D43" s="75"/>
      <c r="E43" s="77"/>
      <c r="F43" s="77"/>
      <c r="G43" s="77"/>
      <c r="H43" s="77"/>
    </row>
    <row r="44" spans="1:10" ht="12.75" customHeight="1">
      <c r="A44" s="240"/>
      <c r="B44" s="21" t="s">
        <v>134</v>
      </c>
      <c r="C44" s="18"/>
      <c r="D44" s="75">
        <v>36.60883857570974</v>
      </c>
      <c r="E44" s="75">
        <v>45.939920419682586</v>
      </c>
      <c r="F44" s="75">
        <v>36.40134927911361</v>
      </c>
      <c r="G44" s="75">
        <v>32.19182942011719</v>
      </c>
      <c r="H44" s="75">
        <v>23.38921556637341</v>
      </c>
      <c r="J44" s="45"/>
    </row>
    <row r="45" spans="1:8" ht="11.25">
      <c r="A45" s="240"/>
      <c r="B45" s="21" t="s">
        <v>132</v>
      </c>
      <c r="D45" s="75">
        <v>86.74358461103732</v>
      </c>
      <c r="E45" s="75">
        <v>82.98092842069602</v>
      </c>
      <c r="F45" s="75">
        <v>91.8325625060163</v>
      </c>
      <c r="G45" s="75">
        <v>89.83175385374251</v>
      </c>
      <c r="H45" s="75">
        <v>81.25906045052226</v>
      </c>
    </row>
    <row r="46" spans="1:8" ht="11.25">
      <c r="A46" s="240"/>
      <c r="B46" s="21" t="s">
        <v>131</v>
      </c>
      <c r="D46" s="75">
        <v>79.75453379739879</v>
      </c>
      <c r="E46" s="75">
        <v>85.1411671779423</v>
      </c>
      <c r="F46" s="75">
        <v>82.01961328522528</v>
      </c>
      <c r="G46" s="75">
        <v>75.65000692233144</v>
      </c>
      <c r="H46" s="75">
        <v>71.65110073382255</v>
      </c>
    </row>
    <row r="47" spans="1:8" ht="11.25">
      <c r="A47" s="240"/>
      <c r="B47" s="21" t="s">
        <v>102</v>
      </c>
      <c r="C47" s="21">
        <v>2</v>
      </c>
      <c r="D47" s="75">
        <v>87.58</v>
      </c>
      <c r="E47" s="75">
        <v>89.22</v>
      </c>
      <c r="F47" s="75">
        <v>92.67</v>
      </c>
      <c r="G47" s="75">
        <v>88.36</v>
      </c>
      <c r="H47" s="75">
        <v>73.13</v>
      </c>
    </row>
    <row r="48" spans="1:8" ht="12.75" customHeight="1">
      <c r="A48" s="240"/>
      <c r="B48" s="79" t="s">
        <v>133</v>
      </c>
      <c r="C48" s="79"/>
      <c r="D48" s="80">
        <v>84.02636712787255</v>
      </c>
      <c r="E48" s="80">
        <v>90.76937703515318</v>
      </c>
      <c r="F48" s="80">
        <v>84.31874489726671</v>
      </c>
      <c r="G48" s="80">
        <v>81.30152221095616</v>
      </c>
      <c r="H48" s="80">
        <v>78.66995235357295</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52"/>
  <sheetViews>
    <sheetView zoomScalePageLayoutView="0" workbookViewId="0" topLeftCell="A1">
      <selection activeCell="F3" sqref="F3"/>
    </sheetView>
  </sheetViews>
  <sheetFormatPr defaultColWidth="9.33203125" defaultRowHeight="11.25"/>
  <cols>
    <col min="1" max="1" width="5" style="18" customWidth="1"/>
    <col min="2" max="2" width="19.16015625" style="21" customWidth="1"/>
    <col min="3" max="3" width="2.66015625" style="21" customWidth="1"/>
    <col min="4" max="4" width="18.33203125" style="21" customWidth="1"/>
    <col min="5" max="7" width="13.5" style="18" customWidth="1"/>
    <col min="8" max="8" width="13.5" style="21" customWidth="1"/>
    <col min="9" max="9" width="2.16015625" style="18" customWidth="1"/>
    <col min="10" max="10" width="3.33203125" style="18" customWidth="1"/>
    <col min="11" max="22" width="9.33203125" style="18" customWidth="1"/>
    <col min="23" max="16384" width="9.33203125" style="18" customWidth="1"/>
  </cols>
  <sheetData>
    <row r="1" spans="1:3" ht="12.75">
      <c r="A1" s="312" t="s">
        <v>185</v>
      </c>
      <c r="B1" s="1"/>
      <c r="C1" s="1"/>
    </row>
    <row r="2" spans="1:3" ht="12.75">
      <c r="A2" s="12"/>
      <c r="B2" s="313" t="s">
        <v>0</v>
      </c>
      <c r="C2" s="1"/>
    </row>
    <row r="3" spans="1:3" ht="12.75">
      <c r="A3" s="12" t="s">
        <v>186</v>
      </c>
      <c r="B3" s="1"/>
      <c r="C3" s="1"/>
    </row>
    <row r="4" spans="1:4" ht="11.25">
      <c r="A4" s="20"/>
      <c r="D4" s="72"/>
    </row>
    <row r="5" spans="2:8" ht="11.25">
      <c r="B5" s="274" t="s">
        <v>50</v>
      </c>
      <c r="C5" s="274"/>
      <c r="D5" s="274"/>
      <c r="E5" s="274"/>
      <c r="F5" s="274"/>
      <c r="G5" s="274"/>
      <c r="H5" s="274"/>
    </row>
    <row r="6" spans="2:8" ht="12.75" customHeight="1">
      <c r="B6" s="275" t="s">
        <v>40</v>
      </c>
      <c r="C6" s="275"/>
      <c r="D6" s="275"/>
      <c r="E6" s="275"/>
      <c r="F6" s="275"/>
      <c r="G6" s="275"/>
      <c r="H6" s="275"/>
    </row>
    <row r="7" spans="2:8" ht="11.25">
      <c r="B7" s="29"/>
      <c r="C7" s="29"/>
      <c r="D7" s="276" t="s">
        <v>41</v>
      </c>
      <c r="E7" s="276"/>
      <c r="F7" s="276"/>
      <c r="G7" s="276"/>
      <c r="H7" s="276"/>
    </row>
    <row r="8" spans="4:8" ht="11.25">
      <c r="D8" s="73" t="s">
        <v>42</v>
      </c>
      <c r="E8" s="73" t="s">
        <v>43</v>
      </c>
      <c r="F8" s="73" t="s">
        <v>44</v>
      </c>
      <c r="G8" s="73" t="s">
        <v>45</v>
      </c>
      <c r="H8" s="73" t="s">
        <v>46</v>
      </c>
    </row>
    <row r="9" spans="4:8" ht="11.25">
      <c r="D9" s="74">
        <v>1</v>
      </c>
      <c r="E9" s="74">
        <v>2</v>
      </c>
      <c r="F9" s="74">
        <v>3</v>
      </c>
      <c r="G9" s="74">
        <v>4</v>
      </c>
      <c r="H9" s="74">
        <v>5</v>
      </c>
    </row>
    <row r="10" spans="1:8" ht="11.25" customHeight="1">
      <c r="A10" s="242" t="s">
        <v>29</v>
      </c>
      <c r="B10" s="30" t="s">
        <v>83</v>
      </c>
      <c r="D10" s="50">
        <v>66.72099326106066</v>
      </c>
      <c r="E10" s="50">
        <v>83.43258188005106</v>
      </c>
      <c r="F10" s="50">
        <v>69.82879221903937</v>
      </c>
      <c r="G10" s="50">
        <v>62.32910675072608</v>
      </c>
      <c r="H10" s="50">
        <v>47.34482152277123</v>
      </c>
    </row>
    <row r="11" spans="1:10" ht="11.25">
      <c r="A11" s="243"/>
      <c r="B11" s="30" t="s">
        <v>97</v>
      </c>
      <c r="D11" s="50">
        <v>75.43031918737432</v>
      </c>
      <c r="E11" s="50">
        <v>85.92216317387985</v>
      </c>
      <c r="F11" s="50">
        <v>80.41362668008946</v>
      </c>
      <c r="G11" s="50">
        <v>71.51739076175605</v>
      </c>
      <c r="H11" s="50">
        <v>61.52888638793865</v>
      </c>
      <c r="J11" s="45"/>
    </row>
    <row r="12" spans="1:8" ht="11.25">
      <c r="A12" s="243"/>
      <c r="B12" s="30" t="s">
        <v>90</v>
      </c>
      <c r="D12" s="50">
        <v>69.62225649750434</v>
      </c>
      <c r="E12" s="50">
        <v>85.73952358352749</v>
      </c>
      <c r="F12" s="50">
        <v>78.3540597493234</v>
      </c>
      <c r="G12" s="50">
        <v>64.35142318295213</v>
      </c>
      <c r="H12" s="50">
        <v>48.44129796324366</v>
      </c>
    </row>
    <row r="13" spans="1:10" ht="12.75" customHeight="1">
      <c r="A13" s="244"/>
      <c r="B13" s="30" t="s">
        <v>80</v>
      </c>
      <c r="D13" s="50">
        <v>88.35088942386248</v>
      </c>
      <c r="E13" s="50">
        <v>93.8699216286821</v>
      </c>
      <c r="F13" s="50">
        <v>91.88500271614222</v>
      </c>
      <c r="G13" s="50">
        <v>87.42203742203742</v>
      </c>
      <c r="H13" s="50">
        <v>79.0596120645882</v>
      </c>
      <c r="J13" s="45"/>
    </row>
    <row r="14" spans="1:10" ht="11.25">
      <c r="A14" s="244"/>
      <c r="B14" s="30" t="s">
        <v>85</v>
      </c>
      <c r="D14" s="50">
        <v>67.28794275313874</v>
      </c>
      <c r="E14" s="50">
        <v>85.06629871441072</v>
      </c>
      <c r="F14" s="50">
        <v>74.20776595131944</v>
      </c>
      <c r="G14" s="50">
        <v>64.8037487298688</v>
      </c>
      <c r="H14" s="50">
        <v>36.088563479737076</v>
      </c>
      <c r="J14" s="45"/>
    </row>
    <row r="15" spans="1:10" ht="11.25">
      <c r="A15" s="244"/>
      <c r="B15" s="30" t="s">
        <v>91</v>
      </c>
      <c r="D15" s="50">
        <v>87.65519911736024</v>
      </c>
      <c r="E15" s="50">
        <v>93.7843796523014</v>
      </c>
      <c r="F15" s="50">
        <v>92.67350986313717</v>
      </c>
      <c r="G15" s="50">
        <v>84.96832161615458</v>
      </c>
      <c r="H15" s="50">
        <v>78.56944791269662</v>
      </c>
      <c r="J15" s="45"/>
    </row>
    <row r="16" spans="1:8" ht="11.25">
      <c r="A16" s="244"/>
      <c r="B16" s="30" t="s">
        <v>93</v>
      </c>
      <c r="D16" s="224">
        <v>73.07022833961274</v>
      </c>
      <c r="E16" s="224">
        <v>86.64862150614466</v>
      </c>
      <c r="F16" s="224">
        <v>81.48690544858945</v>
      </c>
      <c r="G16" s="224">
        <v>66.93422609342967</v>
      </c>
      <c r="H16" s="224">
        <v>57.49719078772671</v>
      </c>
    </row>
    <row r="17" spans="1:10" ht="11.25">
      <c r="A17" s="244"/>
      <c r="B17" s="30" t="s">
        <v>94</v>
      </c>
      <c r="D17" s="50">
        <v>83.43173593930203</v>
      </c>
      <c r="E17" s="50">
        <v>92.40900353639583</v>
      </c>
      <c r="F17" s="50">
        <v>90.73783777583685</v>
      </c>
      <c r="G17" s="50">
        <v>85.43225596331055</v>
      </c>
      <c r="H17" s="50">
        <v>67.4740565042209</v>
      </c>
      <c r="J17" s="45"/>
    </row>
    <row r="18" spans="2:8" ht="11.25">
      <c r="B18" s="30" t="s">
        <v>77</v>
      </c>
      <c r="D18" s="50">
        <v>68.62630111990177</v>
      </c>
      <c r="E18" s="50">
        <v>84.09488865290716</v>
      </c>
      <c r="F18" s="50">
        <v>76.32574547512344</v>
      </c>
      <c r="G18" s="50">
        <v>62.521239943297566</v>
      </c>
      <c r="H18" s="50">
        <v>50.857554145128574</v>
      </c>
    </row>
    <row r="19" spans="2:10" ht="11.25">
      <c r="B19" s="30" t="s">
        <v>74</v>
      </c>
      <c r="D19" s="50">
        <v>82.49413046463309</v>
      </c>
      <c r="E19" s="50">
        <v>85.20808117252939</v>
      </c>
      <c r="F19" s="50">
        <v>85.19731786947507</v>
      </c>
      <c r="G19" s="50">
        <v>82.76567964787964</v>
      </c>
      <c r="H19" s="50">
        <v>76.01848782898148</v>
      </c>
      <c r="J19" s="45"/>
    </row>
    <row r="20" spans="2:8" ht="11.25">
      <c r="B20" s="30" t="s">
        <v>88</v>
      </c>
      <c r="D20" s="50">
        <v>62.245578585268554</v>
      </c>
      <c r="E20" s="50">
        <v>80.58428467611094</v>
      </c>
      <c r="F20" s="50">
        <v>71.77507016559909</v>
      </c>
      <c r="G20" s="50">
        <v>55.85938490963571</v>
      </c>
      <c r="H20" s="50">
        <v>36.01230423524974</v>
      </c>
    </row>
    <row r="21" spans="2:8" ht="11.25">
      <c r="B21" s="30" t="s">
        <v>87</v>
      </c>
      <c r="D21" s="50">
        <v>76.43469314919051</v>
      </c>
      <c r="E21" s="50">
        <v>85.9451868676925</v>
      </c>
      <c r="F21" s="50">
        <v>81.30506521279769</v>
      </c>
      <c r="G21" s="50">
        <v>73.95748751281819</v>
      </c>
      <c r="H21" s="50">
        <v>63.796548196835474</v>
      </c>
    </row>
    <row r="22" spans="2:8" ht="11.25">
      <c r="B22" s="30" t="s">
        <v>100</v>
      </c>
      <c r="D22" s="50">
        <v>61.86167402476485</v>
      </c>
      <c r="E22" s="50">
        <v>72.8845262159614</v>
      </c>
      <c r="F22" s="50">
        <v>70.09550430433357</v>
      </c>
      <c r="G22" s="50">
        <v>55.2652347063496</v>
      </c>
      <c r="H22" s="50">
        <v>44.068439174761394</v>
      </c>
    </row>
    <row r="23" spans="2:8" ht="11.25">
      <c r="B23" s="30" t="s">
        <v>96</v>
      </c>
      <c r="D23" s="50">
        <v>72.85645963063894</v>
      </c>
      <c r="E23" s="50">
        <v>87.94070889763827</v>
      </c>
      <c r="F23" s="50">
        <v>78.59104950126137</v>
      </c>
      <c r="G23" s="50">
        <v>65.60170296156332</v>
      </c>
      <c r="H23" s="50">
        <v>46.83349184838913</v>
      </c>
    </row>
    <row r="24" spans="2:8" ht="11.25">
      <c r="B24" s="30" t="s">
        <v>79</v>
      </c>
      <c r="D24" s="50">
        <v>54.25648145164897</v>
      </c>
      <c r="E24" s="50">
        <v>73.16868080875707</v>
      </c>
      <c r="F24" s="50">
        <v>59.973249043889865</v>
      </c>
      <c r="G24" s="50">
        <v>49.67004962280016</v>
      </c>
      <c r="H24" s="50">
        <v>31.423857446575482</v>
      </c>
    </row>
    <row r="25" spans="2:10" ht="11.25">
      <c r="B25" s="30" t="s">
        <v>73</v>
      </c>
      <c r="D25" s="50">
        <v>74.3384248019493</v>
      </c>
      <c r="E25" s="50">
        <v>98.12733387360844</v>
      </c>
      <c r="F25" s="50">
        <v>92.2981718872061</v>
      </c>
      <c r="G25" s="50">
        <v>59.69844654230071</v>
      </c>
      <c r="H25" s="50">
        <v>27.575103633818756</v>
      </c>
      <c r="J25" s="45"/>
    </row>
    <row r="26" spans="2:8" ht="11.25">
      <c r="B26" s="30" t="s">
        <v>99</v>
      </c>
      <c r="D26" s="50">
        <v>64.25552646333982</v>
      </c>
      <c r="E26" s="50">
        <v>80.41239798589174</v>
      </c>
      <c r="F26" s="50">
        <v>67.36236018805356</v>
      </c>
      <c r="G26" s="50">
        <v>57.51316632433214</v>
      </c>
      <c r="H26" s="50">
        <v>46.16539284464386</v>
      </c>
    </row>
    <row r="27" spans="2:8" ht="11.25">
      <c r="B27" s="30" t="s">
        <v>75</v>
      </c>
      <c r="D27" s="50">
        <v>31.76871055253974</v>
      </c>
      <c r="E27" s="50">
        <v>38.826497825771646</v>
      </c>
      <c r="F27" s="50">
        <v>35.184947032197776</v>
      </c>
      <c r="G27" s="50">
        <v>27.25659808838339</v>
      </c>
      <c r="H27" s="50">
        <v>15.852536336818662</v>
      </c>
    </row>
    <row r="28" spans="2:8" ht="11.25">
      <c r="B28" s="30" t="s">
        <v>84</v>
      </c>
      <c r="D28" s="50">
        <v>71.05511501038436</v>
      </c>
      <c r="E28" s="50">
        <v>84.36763101654506</v>
      </c>
      <c r="F28" s="50">
        <v>77.96000288978026</v>
      </c>
      <c r="G28" s="50">
        <v>68.76323101701352</v>
      </c>
      <c r="H28" s="50">
        <v>52.710101766346654</v>
      </c>
    </row>
    <row r="29" spans="2:8" ht="11.25">
      <c r="B29" s="30" t="s">
        <v>95</v>
      </c>
      <c r="D29" s="50">
        <v>70.91523582856816</v>
      </c>
      <c r="E29" s="50">
        <v>81.34152223256879</v>
      </c>
      <c r="F29" s="50">
        <v>73.41427331445279</v>
      </c>
      <c r="G29" s="50">
        <v>69.11348028107719</v>
      </c>
      <c r="H29" s="50">
        <v>56.90601477016562</v>
      </c>
    </row>
    <row r="30" spans="2:10" ht="11.25">
      <c r="B30" s="30" t="s">
        <v>101</v>
      </c>
      <c r="D30" s="50">
        <v>80.68796068796068</v>
      </c>
      <c r="E30" s="50">
        <v>86.66666666666667</v>
      </c>
      <c r="F30" s="50">
        <v>82.59847148736038</v>
      </c>
      <c r="G30" s="50">
        <v>77.79922779922781</v>
      </c>
      <c r="H30" s="50">
        <v>75.57894736842104</v>
      </c>
      <c r="J30" s="45"/>
    </row>
    <row r="31" spans="2:10" ht="11.25">
      <c r="B31" s="30" t="s">
        <v>81</v>
      </c>
      <c r="D31" s="50">
        <v>86.59506351337396</v>
      </c>
      <c r="E31" s="50">
        <v>93.77919176876733</v>
      </c>
      <c r="F31" s="50">
        <v>91.246129383212</v>
      </c>
      <c r="G31" s="50">
        <v>86.65027530560653</v>
      </c>
      <c r="H31" s="50">
        <v>73.16054894179895</v>
      </c>
      <c r="J31" s="45"/>
    </row>
    <row r="32" spans="2:8" ht="11.25">
      <c r="B32" s="30" t="s">
        <v>92</v>
      </c>
      <c r="D32" s="50">
        <v>30.785922238543908</v>
      </c>
      <c r="E32" s="50">
        <v>53.42297060497717</v>
      </c>
      <c r="F32" s="50">
        <v>31.955015649570203</v>
      </c>
      <c r="G32" s="50">
        <v>20.788925000301298</v>
      </c>
      <c r="H32" s="50">
        <v>13.093030980131651</v>
      </c>
    </row>
    <row r="33" spans="2:10" ht="11.25">
      <c r="B33" s="30" t="s">
        <v>98</v>
      </c>
      <c r="D33" s="50">
        <v>87.22976404240481</v>
      </c>
      <c r="E33" s="50">
        <v>94.29435621322044</v>
      </c>
      <c r="F33" s="50">
        <v>92.31795188647548</v>
      </c>
      <c r="G33" s="50">
        <v>84.92040878293493</v>
      </c>
      <c r="H33" s="50">
        <v>74.34608224768238</v>
      </c>
      <c r="J33" s="45"/>
    </row>
    <row r="34" spans="2:8" ht="11.25">
      <c r="B34" s="30" t="s">
        <v>78</v>
      </c>
      <c r="D34" s="50">
        <v>51.71674266397882</v>
      </c>
      <c r="E34" s="50">
        <v>69.83934189419126</v>
      </c>
      <c r="F34" s="50">
        <v>59.07891253380932</v>
      </c>
      <c r="G34" s="50">
        <v>43.379631715464484</v>
      </c>
      <c r="H34" s="50">
        <v>24.535437724892866</v>
      </c>
    </row>
    <row r="35" spans="2:10" ht="11.25">
      <c r="B35" s="30" t="s">
        <v>86</v>
      </c>
      <c r="D35" s="50">
        <v>86.75919225467003</v>
      </c>
      <c r="E35" s="50">
        <v>92.12506961471209</v>
      </c>
      <c r="F35" s="50">
        <v>91.20218934226111</v>
      </c>
      <c r="G35" s="50">
        <v>86.20345243812717</v>
      </c>
      <c r="H35" s="50">
        <v>77.70216140353993</v>
      </c>
      <c r="J35" s="45"/>
    </row>
    <row r="36" spans="2:10" ht="11.25">
      <c r="B36" s="30" t="s">
        <v>89</v>
      </c>
      <c r="D36" s="50">
        <v>83.22642106030962</v>
      </c>
      <c r="E36" s="50">
        <v>88.54403874617223</v>
      </c>
      <c r="F36" s="50">
        <v>85.599828227439</v>
      </c>
      <c r="G36" s="50">
        <v>81.35319842920961</v>
      </c>
      <c r="H36" s="50">
        <v>76.53757805541595</v>
      </c>
      <c r="J36" s="45"/>
    </row>
    <row r="37" spans="2:8" ht="11.25">
      <c r="B37" s="30" t="s">
        <v>82</v>
      </c>
      <c r="D37" s="50">
        <v>25.3449830108869</v>
      </c>
      <c r="E37" s="50">
        <v>34.424154764057135</v>
      </c>
      <c r="F37" s="50">
        <v>22.285041224970552</v>
      </c>
      <c r="G37" s="50">
        <v>19.01800327332242</v>
      </c>
      <c r="H37" s="50">
        <v>14.08805031446541</v>
      </c>
    </row>
    <row r="38" spans="2:8" ht="13.5" customHeight="1">
      <c r="B38" s="30" t="s">
        <v>76</v>
      </c>
      <c r="D38" s="50">
        <v>68.1146646971546</v>
      </c>
      <c r="E38" s="50">
        <v>77.57489872345636</v>
      </c>
      <c r="F38" s="50">
        <v>69.2274449546891</v>
      </c>
      <c r="G38" s="50">
        <v>63.74682144696173</v>
      </c>
      <c r="H38" s="50">
        <v>54.87207403375068</v>
      </c>
    </row>
    <row r="39" spans="2:10" ht="13.5" customHeight="1">
      <c r="B39" s="30" t="s">
        <v>71</v>
      </c>
      <c r="D39" s="50">
        <v>89.82906379512477</v>
      </c>
      <c r="E39" s="50">
        <v>89.93403060330219</v>
      </c>
      <c r="F39" s="50">
        <v>89.91394642096466</v>
      </c>
      <c r="G39" s="50">
        <v>90.34709525263706</v>
      </c>
      <c r="H39" s="50">
        <v>88.92919173953901</v>
      </c>
      <c r="J39" s="45"/>
    </row>
    <row r="40" spans="4:8" ht="13.5" customHeight="1">
      <c r="D40" s="75"/>
      <c r="E40" s="75"/>
      <c r="F40" s="75"/>
      <c r="G40" s="75"/>
      <c r="H40" s="75"/>
    </row>
    <row r="41" spans="2:10" ht="11.25">
      <c r="B41" s="76" t="s">
        <v>32</v>
      </c>
      <c r="C41" s="76"/>
      <c r="D41" s="77">
        <f>AVERAGE(D10:D40)</f>
        <v>69.76558911888172</v>
      </c>
      <c r="E41" s="77">
        <f>AVERAGE(E10:E40)</f>
        <v>81.34596511669662</v>
      </c>
      <c r="F41" s="77">
        <f>AVERAGE(F10:F40)</f>
        <v>74.81650627994665</v>
      </c>
      <c r="G41" s="77">
        <f>AVERAGE(G10:G40)</f>
        <v>65.66504171738265</v>
      </c>
      <c r="H41" s="77">
        <f>AVERAGE(H10:H40)</f>
        <v>53.235560388675864</v>
      </c>
      <c r="J41" s="45"/>
    </row>
    <row r="42" spans="1:10" ht="11.25">
      <c r="A42" s="46"/>
      <c r="B42" s="51" t="s">
        <v>33</v>
      </c>
      <c r="C42" s="76"/>
      <c r="D42" s="77">
        <f>AVERAGE(D11,D12,D15,D16,D17,D18,D19,D20,D21,D23,D24,D26,D28,D31,D32,D33,D34,D35,D38)</f>
        <v>71.19133549296241</v>
      </c>
      <c r="E42" s="77">
        <f>AVERAGE(E11,E12,E15,E16,E17,E18,E19,E20,E21,E23,E24,E26,E28,E31,E32,E33,E34,E35,E38)</f>
        <v>83.54007264998135</v>
      </c>
      <c r="F42" s="77">
        <f>AVERAGE(F11,F12,F15,F16,F17,F18,F19,F20,F21,F23,F24,F26,F28,F31,F32,F33,F34,F35,F38)</f>
        <v>76.69386545331442</v>
      </c>
      <c r="G42" s="77">
        <f>AVERAGE(G11,G12,G15,G16,G17,G18,G19,G20,G21,G23,G24,G26,G28,G31,G32,G33,G34,G35,G38)</f>
        <v>67.13395127612313</v>
      </c>
      <c r="H42" s="77">
        <f>AVERAGE(H11,H12,H15,H16,H17,H18,H19,H20,H21,H23,H24,H26,H28,H31,H32,H33,H34,H35,H38)</f>
        <v>54.47568174735649</v>
      </c>
      <c r="J42" s="45"/>
    </row>
    <row r="43" spans="1:8" ht="39" customHeight="1">
      <c r="A43" s="240" t="s">
        <v>34</v>
      </c>
      <c r="B43" s="78"/>
      <c r="C43" s="78"/>
      <c r="D43" s="75"/>
      <c r="E43" s="77"/>
      <c r="F43" s="77"/>
      <c r="G43" s="77"/>
      <c r="H43" s="77"/>
    </row>
    <row r="44" spans="1:10" ht="12.75" customHeight="1">
      <c r="A44" s="240"/>
      <c r="B44" s="21" t="s">
        <v>134</v>
      </c>
      <c r="C44" s="18"/>
      <c r="D44" s="75">
        <v>40.86153636560228</v>
      </c>
      <c r="E44" s="75">
        <v>53.371345544928325</v>
      </c>
      <c r="F44" s="75">
        <v>43.30001769003633</v>
      </c>
      <c r="G44" s="75">
        <v>33.112642537686185</v>
      </c>
      <c r="H44" s="75">
        <v>23.081105859265982</v>
      </c>
      <c r="J44" s="45"/>
    </row>
    <row r="45" spans="1:8" ht="11.25">
      <c r="A45" s="240"/>
      <c r="B45" s="21" t="s">
        <v>132</v>
      </c>
      <c r="D45" s="75">
        <v>90.04093439927797</v>
      </c>
      <c r="E45" s="75">
        <v>87.25612362143892</v>
      </c>
      <c r="F45" s="75">
        <v>94.47547962472059</v>
      </c>
      <c r="G45" s="75">
        <v>93.69983622203715</v>
      </c>
      <c r="H45" s="75">
        <v>83.9685042298322</v>
      </c>
    </row>
    <row r="46" spans="1:8" ht="11.25">
      <c r="A46" s="240"/>
      <c r="B46" s="21" t="s">
        <v>131</v>
      </c>
      <c r="D46" s="75">
        <v>82.66410521649179</v>
      </c>
      <c r="E46" s="75">
        <v>89.82073905500944</v>
      </c>
      <c r="F46" s="75">
        <v>85.06926278916362</v>
      </c>
      <c r="G46" s="75">
        <v>78.33466814788022</v>
      </c>
      <c r="H46" s="75">
        <v>72.88120136186771</v>
      </c>
    </row>
    <row r="47" spans="1:8" ht="11.25">
      <c r="A47" s="240"/>
      <c r="B47" s="21" t="s">
        <v>102</v>
      </c>
      <c r="C47" s="21">
        <v>2</v>
      </c>
      <c r="D47" s="75">
        <v>88.37</v>
      </c>
      <c r="E47" s="75">
        <v>92.83</v>
      </c>
      <c r="F47" s="75">
        <v>94.7324066053839</v>
      </c>
      <c r="G47" s="75">
        <v>90.35825883161773</v>
      </c>
      <c r="H47" s="75">
        <v>69.78</v>
      </c>
    </row>
    <row r="48" spans="1:8" ht="12.75" customHeight="1">
      <c r="A48" s="240"/>
      <c r="B48" s="79" t="s">
        <v>133</v>
      </c>
      <c r="C48" s="79"/>
      <c r="D48" s="80">
        <v>79.97645841220414</v>
      </c>
      <c r="E48" s="80">
        <v>94.13593521257826</v>
      </c>
      <c r="F48" s="80">
        <v>85.39897843878597</v>
      </c>
      <c r="G48" s="80">
        <v>74.51793014129706</v>
      </c>
      <c r="H48" s="80">
        <v>64.44114519139902</v>
      </c>
    </row>
    <row r="49" spans="1:8" ht="11.25">
      <c r="A49" s="21"/>
      <c r="B49" s="18"/>
      <c r="C49" s="18"/>
      <c r="D49" s="77"/>
      <c r="E49" s="77"/>
      <c r="F49" s="77"/>
      <c r="G49" s="77"/>
      <c r="H49" s="77"/>
    </row>
    <row r="50" spans="2:8" ht="57" customHeight="1">
      <c r="B50" s="247" t="s">
        <v>48</v>
      </c>
      <c r="C50" s="247"/>
      <c r="D50" s="272"/>
      <c r="E50" s="272"/>
      <c r="F50" s="272"/>
      <c r="G50" s="272"/>
      <c r="H50" s="272"/>
    </row>
    <row r="52" spans="2:3" ht="11.25">
      <c r="B52" s="81"/>
      <c r="C52" s="81"/>
    </row>
  </sheetData>
  <sheetProtection/>
  <mergeCells count="6">
    <mergeCell ref="A10:A17"/>
    <mergeCell ref="A43:A48"/>
    <mergeCell ref="B50:H50"/>
    <mergeCell ref="B5:H5"/>
    <mergeCell ref="B6:H6"/>
    <mergeCell ref="D7:H7"/>
  </mergeCells>
  <hyperlinks>
    <hyperlink ref="A1" r:id="rId1" display="http://www.sourceoecd.org/9789264055988"/>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S56"/>
  <sheetViews>
    <sheetView zoomScalePageLayoutView="0" workbookViewId="0" topLeftCell="A1">
      <selection activeCell="F3" sqref="F3"/>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19" width="10.66015625" style="18" customWidth="1"/>
    <col min="20" max="16384" width="9.33203125" style="83" customWidth="1"/>
  </cols>
  <sheetData>
    <row r="1" spans="1:3" ht="12.75">
      <c r="A1" s="312" t="s">
        <v>185</v>
      </c>
      <c r="B1" s="1"/>
      <c r="C1" s="1"/>
    </row>
    <row r="2" spans="1:3" ht="12.75">
      <c r="A2" s="12"/>
      <c r="B2" s="313" t="s">
        <v>0</v>
      </c>
      <c r="C2" s="1"/>
    </row>
    <row r="3" spans="1:3" ht="12.75">
      <c r="A3" s="12" t="s">
        <v>186</v>
      </c>
      <c r="B3" s="1"/>
      <c r="C3" s="1"/>
    </row>
    <row r="4" spans="1:4" ht="12.75" customHeight="1">
      <c r="A4" s="84"/>
      <c r="D4" s="85"/>
    </row>
    <row r="5" spans="2:13" ht="28.5" customHeight="1">
      <c r="B5" s="278" t="s">
        <v>51</v>
      </c>
      <c r="C5" s="274"/>
      <c r="D5" s="279"/>
      <c r="E5" s="279"/>
      <c r="F5" s="279"/>
      <c r="G5" s="279"/>
      <c r="H5" s="279"/>
      <c r="I5" s="279"/>
      <c r="J5" s="279"/>
      <c r="K5" s="279"/>
      <c r="L5" s="279"/>
      <c r="M5" s="279"/>
    </row>
    <row r="6" spans="2:13" ht="24" customHeight="1">
      <c r="B6" s="283" t="s">
        <v>123</v>
      </c>
      <c r="C6" s="284"/>
      <c r="D6" s="284"/>
      <c r="E6" s="284"/>
      <c r="F6" s="284"/>
      <c r="G6" s="284"/>
      <c r="H6" s="284"/>
      <c r="I6" s="284"/>
      <c r="J6" s="284"/>
      <c r="K6" s="284"/>
      <c r="L6" s="284"/>
      <c r="M6" s="284"/>
    </row>
    <row r="7" spans="2:19" ht="27" customHeight="1">
      <c r="B7" s="29"/>
      <c r="C7" s="29"/>
      <c r="D7" s="280" t="s">
        <v>53</v>
      </c>
      <c r="E7" s="280"/>
      <c r="F7" s="280"/>
      <c r="G7" s="280"/>
      <c r="H7" s="281"/>
      <c r="I7" s="282" t="s">
        <v>108</v>
      </c>
      <c r="J7" s="280"/>
      <c r="K7" s="280"/>
      <c r="L7" s="280"/>
      <c r="M7" s="280"/>
      <c r="N7" s="282" t="s">
        <v>54</v>
      </c>
      <c r="O7" s="280"/>
      <c r="P7" s="280"/>
      <c r="Q7" s="280"/>
      <c r="R7" s="280"/>
      <c r="S7" s="281"/>
    </row>
    <row r="8" spans="4:19" ht="39"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209" t="s">
        <v>111</v>
      </c>
    </row>
    <row r="9" spans="4:19" ht="12.75">
      <c r="D9" s="89">
        <v>1</v>
      </c>
      <c r="E9" s="90">
        <v>2</v>
      </c>
      <c r="F9" s="90">
        <v>3</v>
      </c>
      <c r="G9" s="90">
        <v>4</v>
      </c>
      <c r="H9" s="89">
        <v>5</v>
      </c>
      <c r="I9" s="89">
        <v>6</v>
      </c>
      <c r="J9" s="90">
        <v>7</v>
      </c>
      <c r="K9" s="90">
        <v>8</v>
      </c>
      <c r="L9" s="90">
        <v>9</v>
      </c>
      <c r="M9" s="90">
        <v>10</v>
      </c>
      <c r="N9" s="91">
        <v>11</v>
      </c>
      <c r="O9" s="92">
        <v>12</v>
      </c>
      <c r="P9" s="74">
        <v>13</v>
      </c>
      <c r="Q9" s="74">
        <v>14</v>
      </c>
      <c r="R9" s="74">
        <v>15</v>
      </c>
      <c r="S9" s="91">
        <v>16</v>
      </c>
    </row>
    <row r="10" spans="4:19" ht="12.75">
      <c r="D10" s="86"/>
      <c r="E10" s="87"/>
      <c r="F10" s="87"/>
      <c r="G10" s="87"/>
      <c r="H10" s="86"/>
      <c r="I10" s="86"/>
      <c r="J10" s="87"/>
      <c r="K10" s="87"/>
      <c r="L10" s="87"/>
      <c r="M10" s="87"/>
      <c r="N10" s="42"/>
      <c r="S10" s="42"/>
    </row>
    <row r="11" spans="1:19" ht="12.75" customHeight="1">
      <c r="A11" s="242" t="s">
        <v>29</v>
      </c>
      <c r="B11" s="30" t="s">
        <v>83</v>
      </c>
      <c r="D11" s="75">
        <v>10.140650051012972</v>
      </c>
      <c r="E11" s="93">
        <v>9.763768521107073</v>
      </c>
      <c r="F11" s="75">
        <v>10.576794991341416</v>
      </c>
      <c r="G11" s="75">
        <v>10.529285235727635</v>
      </c>
      <c r="H11" s="75">
        <v>9.555174987924298</v>
      </c>
      <c r="I11" s="44">
        <v>25.506485934994902</v>
      </c>
      <c r="J11" s="75">
        <v>31.90872239306681</v>
      </c>
      <c r="K11" s="75">
        <v>27.021446649793525</v>
      </c>
      <c r="L11" s="75">
        <v>22.95920166437463</v>
      </c>
      <c r="M11" s="49">
        <v>18.636104158433234</v>
      </c>
      <c r="N11" s="49">
        <v>35.647135986007875</v>
      </c>
      <c r="O11" s="75">
        <v>41.672490914173885</v>
      </c>
      <c r="P11" s="75">
        <v>37.59824164113494</v>
      </c>
      <c r="Q11" s="75">
        <v>33.48848690010227</v>
      </c>
      <c r="R11" s="75">
        <v>28.19127914635753</v>
      </c>
      <c r="S11" s="187">
        <v>3913.2</v>
      </c>
    </row>
    <row r="12" spans="1:19" ht="12.75" customHeight="1">
      <c r="A12" s="285"/>
      <c r="B12" s="30" t="s">
        <v>97</v>
      </c>
      <c r="D12" s="75">
        <v>7.390707714938372</v>
      </c>
      <c r="E12" s="93">
        <v>5.895567206754999</v>
      </c>
      <c r="F12" s="75">
        <v>7.643945714733268</v>
      </c>
      <c r="G12" s="75">
        <v>8.467250115579512</v>
      </c>
      <c r="H12" s="75">
        <v>7.341977166871476</v>
      </c>
      <c r="I12" s="44">
        <v>10.678921043949881</v>
      </c>
      <c r="J12" s="75">
        <v>13.495745666867139</v>
      </c>
      <c r="K12" s="75">
        <v>11.686251490778636</v>
      </c>
      <c r="L12" s="75">
        <v>9.209456617913737</v>
      </c>
      <c r="M12" s="49">
        <v>7.869599359187295</v>
      </c>
      <c r="N12" s="49">
        <v>18.069628758888253</v>
      </c>
      <c r="O12" s="75">
        <v>19.391312873622137</v>
      </c>
      <c r="P12" s="75">
        <v>19.330197205511904</v>
      </c>
      <c r="Q12" s="75">
        <v>17.67670673349325</v>
      </c>
      <c r="R12" s="75">
        <v>15.211576526058769</v>
      </c>
      <c r="S12" s="187">
        <v>828.04186</v>
      </c>
    </row>
    <row r="13" spans="1:19" ht="12.75">
      <c r="A13" s="285"/>
      <c r="B13" s="30" t="s">
        <v>90</v>
      </c>
      <c r="D13" s="75">
        <v>15.924081080004779</v>
      </c>
      <c r="E13" s="93">
        <v>19.516409329563043</v>
      </c>
      <c r="F13" s="75">
        <v>17.12623577899623</v>
      </c>
      <c r="G13" s="75">
        <v>14.938426905530678</v>
      </c>
      <c r="H13" s="75">
        <v>11.797685836135127</v>
      </c>
      <c r="I13" s="44">
        <v>16.385963366132636</v>
      </c>
      <c r="J13" s="75">
        <v>22.755026867793397</v>
      </c>
      <c r="K13" s="75">
        <v>18.197571984630798</v>
      </c>
      <c r="L13" s="75">
        <v>13.800199335204647</v>
      </c>
      <c r="M13" s="49">
        <v>10.476348292793336</v>
      </c>
      <c r="N13" s="49">
        <v>32.31004444613741</v>
      </c>
      <c r="O13" s="75">
        <v>42.27143619735644</v>
      </c>
      <c r="P13" s="75">
        <v>35.32380776362703</v>
      </c>
      <c r="Q13" s="75">
        <v>28.73862624073533</v>
      </c>
      <c r="R13" s="75">
        <v>22.27403412892846</v>
      </c>
      <c r="S13" s="187">
        <v>1866.07631</v>
      </c>
    </row>
    <row r="14" spans="1:19" ht="12.75">
      <c r="A14" s="285"/>
      <c r="B14" s="30" t="s">
        <v>80</v>
      </c>
      <c r="D14" s="75">
        <v>23.64850818936749</v>
      </c>
      <c r="E14" s="93">
        <v>26.114649681528665</v>
      </c>
      <c r="F14" s="75">
        <v>25.65966781573174</v>
      </c>
      <c r="G14" s="75">
        <v>23.293320425943854</v>
      </c>
      <c r="H14" s="75">
        <v>18.793125726838092</v>
      </c>
      <c r="I14" s="44">
        <v>25.16001269160494</v>
      </c>
      <c r="J14" s="75">
        <v>29.76137077240513</v>
      </c>
      <c r="K14" s="202">
        <v>28.4815642304207</v>
      </c>
      <c r="L14" s="75">
        <v>21.142303969022265</v>
      </c>
      <c r="M14" s="49">
        <v>21.07248998578628</v>
      </c>
      <c r="N14" s="49">
        <v>48.80852088097243</v>
      </c>
      <c r="O14" s="75">
        <v>55.87602045393379</v>
      </c>
      <c r="P14" s="75">
        <v>54.17319544552387</v>
      </c>
      <c r="Q14" s="75">
        <v>44.435624394966126</v>
      </c>
      <c r="R14" s="75">
        <v>39.86561571262437</v>
      </c>
      <c r="S14" s="187">
        <v>8922.1</v>
      </c>
    </row>
    <row r="15" spans="1:19" ht="12.75">
      <c r="A15" s="285"/>
      <c r="B15" s="30" t="s">
        <v>85</v>
      </c>
      <c r="D15" s="75">
        <v>8.466284432257261</v>
      </c>
      <c r="E15" s="93">
        <v>11.451157527219122</v>
      </c>
      <c r="F15" s="75">
        <v>10.857662359008074</v>
      </c>
      <c r="G15" s="75">
        <v>6.708144616245556</v>
      </c>
      <c r="H15" s="75">
        <v>3.2342020220459355</v>
      </c>
      <c r="I15" s="44">
        <v>15.719234079491818</v>
      </c>
      <c r="J15" s="75">
        <v>22.281597022405762</v>
      </c>
      <c r="K15" s="75">
        <v>13.565700354063512</v>
      </c>
      <c r="L15" s="75">
        <v>13.089576447197507</v>
      </c>
      <c r="M15" s="49">
        <v>13.87183567536678</v>
      </c>
      <c r="N15" s="49">
        <v>24.185518511749077</v>
      </c>
      <c r="O15" s="75">
        <v>33.732754549624886</v>
      </c>
      <c r="P15" s="75">
        <v>24.423362713071587</v>
      </c>
      <c r="Q15" s="75">
        <v>19.797721063443063</v>
      </c>
      <c r="R15" s="75">
        <v>17.106037697412717</v>
      </c>
      <c r="S15" s="187">
        <v>1963.689</v>
      </c>
    </row>
    <row r="16" spans="1:19" ht="12.75">
      <c r="A16" s="285"/>
      <c r="B16" s="30" t="s">
        <v>91</v>
      </c>
      <c r="D16" s="75" t="s">
        <v>171</v>
      </c>
      <c r="E16" s="93" t="s">
        <v>172</v>
      </c>
      <c r="F16" s="75" t="s">
        <v>173</v>
      </c>
      <c r="G16" s="75" t="s">
        <v>174</v>
      </c>
      <c r="H16" s="75" t="s">
        <v>175</v>
      </c>
      <c r="I16" s="44">
        <v>14.498894459392538</v>
      </c>
      <c r="J16" s="75">
        <v>17.674836407959877</v>
      </c>
      <c r="K16" s="75">
        <v>14.366400283909366</v>
      </c>
      <c r="L16" s="75">
        <v>14.757552219370996</v>
      </c>
      <c r="M16" s="49">
        <v>10.622328071992078</v>
      </c>
      <c r="N16" s="49">
        <v>14.498894459392538</v>
      </c>
      <c r="O16" s="75">
        <v>17.674836407959877</v>
      </c>
      <c r="P16" s="75">
        <v>14.366400283909366</v>
      </c>
      <c r="Q16" s="75">
        <v>14.757552219370996</v>
      </c>
      <c r="R16" s="75">
        <v>10.622328071992078</v>
      </c>
      <c r="S16" s="187">
        <v>879.619944087822</v>
      </c>
    </row>
    <row r="17" spans="1:19" ht="12.75">
      <c r="A17" s="285"/>
      <c r="B17" s="30" t="s">
        <v>93</v>
      </c>
      <c r="D17" s="75">
        <v>7.023904528860889</v>
      </c>
      <c r="E17" s="93">
        <v>8.185828980759213</v>
      </c>
      <c r="F17" s="75">
        <v>7.789120961147496</v>
      </c>
      <c r="G17" s="75">
        <v>6.82673430953185</v>
      </c>
      <c r="H17" s="75">
        <v>5.275533726513458</v>
      </c>
      <c r="I17" s="44">
        <v>27.452142970236938</v>
      </c>
      <c r="J17" s="75">
        <v>34.90731387002485</v>
      </c>
      <c r="K17" s="75">
        <v>29.335081348937013</v>
      </c>
      <c r="L17" s="75">
        <v>24.916745713528847</v>
      </c>
      <c r="M17" s="49">
        <v>20.97706484168743</v>
      </c>
      <c r="N17" s="49">
        <v>34.476047499097824</v>
      </c>
      <c r="O17" s="75">
        <v>43.093142850784055</v>
      </c>
      <c r="P17" s="75">
        <v>37.124202310084506</v>
      </c>
      <c r="Q17" s="75">
        <v>31.743480023060698</v>
      </c>
      <c r="R17" s="75">
        <v>26.252598568200888</v>
      </c>
      <c r="S17" s="187">
        <v>997.7379825</v>
      </c>
    </row>
    <row r="18" spans="1:19" ht="12.75">
      <c r="A18" s="285"/>
      <c r="B18" s="30" t="s">
        <v>94</v>
      </c>
      <c r="D18" s="75">
        <v>15.043951254598133</v>
      </c>
      <c r="E18" s="93">
        <v>5.3515356746227765</v>
      </c>
      <c r="F18" s="75">
        <v>19.854819803194246</v>
      </c>
      <c r="G18" s="75">
        <v>19.303962063048594</v>
      </c>
      <c r="H18" s="75">
        <v>14.904355634664865</v>
      </c>
      <c r="I18" s="44">
        <v>21.53960444053372</v>
      </c>
      <c r="J18" s="75">
        <v>32.937517364455</v>
      </c>
      <c r="K18" s="75">
        <v>23.98642039199762</v>
      </c>
      <c r="L18" s="75">
        <v>17.26165866160033</v>
      </c>
      <c r="M18" s="49">
        <v>13.643152498523921</v>
      </c>
      <c r="N18" s="49">
        <v>36.58355569513184</v>
      </c>
      <c r="O18" s="75">
        <v>38.28905303907777</v>
      </c>
      <c r="P18" s="75">
        <v>43.84124019519186</v>
      </c>
      <c r="Q18" s="75">
        <v>36.56562072464892</v>
      </c>
      <c r="R18" s="75">
        <v>28.54750813318878</v>
      </c>
      <c r="S18" s="187">
        <v>1052.3431775</v>
      </c>
    </row>
    <row r="19" spans="1:19" ht="12.75">
      <c r="A19" s="285"/>
      <c r="B19" s="30" t="s">
        <v>77</v>
      </c>
      <c r="D19" s="75">
        <v>11.074111056830526</v>
      </c>
      <c r="E19" s="93">
        <v>16.9237125995922</v>
      </c>
      <c r="F19" s="75">
        <v>12.925779556988866</v>
      </c>
      <c r="G19" s="75">
        <v>8.594294379223404</v>
      </c>
      <c r="H19" s="75">
        <v>5.5741622609367285</v>
      </c>
      <c r="I19" s="44">
        <v>16.368834392427456</v>
      </c>
      <c r="J19" s="75">
        <v>23.741984824901227</v>
      </c>
      <c r="K19" s="75">
        <v>18.23564501321204</v>
      </c>
      <c r="L19" s="75">
        <v>11.60981304193469</v>
      </c>
      <c r="M19" s="49">
        <v>11.802153234628836</v>
      </c>
      <c r="N19" s="49">
        <v>27.442945449257984</v>
      </c>
      <c r="O19" s="75">
        <v>40.66569742449343</v>
      </c>
      <c r="P19" s="75">
        <v>31.161424570200907</v>
      </c>
      <c r="Q19" s="75">
        <v>20.204107421158096</v>
      </c>
      <c r="R19" s="75">
        <v>17.376315495565567</v>
      </c>
      <c r="S19" s="187">
        <v>8813.87</v>
      </c>
    </row>
    <row r="20" spans="2:19" ht="12.75">
      <c r="B20" s="30" t="s">
        <v>74</v>
      </c>
      <c r="D20" s="75">
        <v>8.953983536526508</v>
      </c>
      <c r="E20" s="93">
        <v>6.450187416164173</v>
      </c>
      <c r="F20" s="75">
        <v>9.415386655605191</v>
      </c>
      <c r="G20" s="75">
        <v>10.028938604065361</v>
      </c>
      <c r="H20" s="75">
        <v>9.443166044221172</v>
      </c>
      <c r="I20" s="44">
        <v>16.446076175553515</v>
      </c>
      <c r="J20" s="75">
        <v>17.4666850530908</v>
      </c>
      <c r="K20" s="75">
        <v>17.310488714674086</v>
      </c>
      <c r="L20" s="75">
        <v>15.910227029272946</v>
      </c>
      <c r="M20" s="49">
        <v>14.961104042039857</v>
      </c>
      <c r="N20" s="49">
        <v>25.400059712080022</v>
      </c>
      <c r="O20" s="75">
        <v>23.916872469254972</v>
      </c>
      <c r="P20" s="75">
        <v>26.72587537027928</v>
      </c>
      <c r="Q20" s="75">
        <v>25.93916563333831</v>
      </c>
      <c r="R20" s="75">
        <v>24.404270086261025</v>
      </c>
      <c r="S20" s="187">
        <v>11314.99</v>
      </c>
    </row>
    <row r="21" spans="2:19" ht="12.75">
      <c r="B21" s="30" t="s">
        <v>88</v>
      </c>
      <c r="D21" s="75">
        <v>6.624200750232291</v>
      </c>
      <c r="E21" s="93">
        <v>9.616637683743374</v>
      </c>
      <c r="F21" s="75">
        <v>7.888493817954548</v>
      </c>
      <c r="G21" s="75">
        <v>5.3142500351827735</v>
      </c>
      <c r="H21" s="75">
        <v>2.745132966258956</v>
      </c>
      <c r="I21" s="44">
        <v>16.791491897825257</v>
      </c>
      <c r="J21" s="75">
        <v>18.611340412026312</v>
      </c>
      <c r="K21" s="75">
        <v>18.627880407836567</v>
      </c>
      <c r="L21" s="75">
        <v>16.276741598272388</v>
      </c>
      <c r="M21" s="49">
        <v>12.710837716859915</v>
      </c>
      <c r="N21" s="49">
        <v>23.41569264805755</v>
      </c>
      <c r="O21" s="75">
        <v>28.227978095769686</v>
      </c>
      <c r="P21" s="75">
        <v>26.516374225791118</v>
      </c>
      <c r="Q21" s="75">
        <v>21.59099163345516</v>
      </c>
      <c r="R21" s="75">
        <v>15.455970683118874</v>
      </c>
      <c r="S21" s="187">
        <v>1424.6504570493612</v>
      </c>
    </row>
    <row r="22" spans="2:19" ht="12.75">
      <c r="B22" s="30" t="s">
        <v>87</v>
      </c>
      <c r="D22" s="75" t="s">
        <v>104</v>
      </c>
      <c r="E22" s="93">
        <v>1.0118609290910663</v>
      </c>
      <c r="F22" s="75" t="s">
        <v>104</v>
      </c>
      <c r="G22" s="75" t="s">
        <v>104</v>
      </c>
      <c r="H22" s="75" t="s">
        <v>104</v>
      </c>
      <c r="I22" s="44">
        <v>18.715946442764153</v>
      </c>
      <c r="J22" s="75">
        <v>22.948840796334295</v>
      </c>
      <c r="K22" s="75">
        <v>18.576748436303152</v>
      </c>
      <c r="L22" s="75">
        <v>16.59495103214358</v>
      </c>
      <c r="M22" s="49">
        <v>16.03378393497016</v>
      </c>
      <c r="N22" s="49">
        <v>19.19790623172013</v>
      </c>
      <c r="O22" s="75">
        <v>23.960701725425363</v>
      </c>
      <c r="P22" s="75">
        <v>19.048134538401467</v>
      </c>
      <c r="Q22" s="75">
        <v>16.88141579999551</v>
      </c>
      <c r="R22" s="75">
        <v>16.092919406343796</v>
      </c>
      <c r="S22" s="187">
        <v>1068.6000000000001</v>
      </c>
    </row>
    <row r="23" spans="2:19" ht="12.75">
      <c r="B23" s="30" t="s">
        <v>100</v>
      </c>
      <c r="D23" s="75">
        <v>3.3646315734193166</v>
      </c>
      <c r="E23" s="93">
        <v>2.2468860662914367</v>
      </c>
      <c r="F23" s="75">
        <v>4.157081178323754</v>
      </c>
      <c r="G23" s="75">
        <v>4.303200758872023</v>
      </c>
      <c r="H23" s="75">
        <v>2.6092766894864328</v>
      </c>
      <c r="I23" s="44">
        <v>27.929042239763714</v>
      </c>
      <c r="J23" s="75">
        <v>30.58458038478864</v>
      </c>
      <c r="K23" s="75">
        <v>32.07664646361602</v>
      </c>
      <c r="L23" s="75">
        <v>26.010921017780326</v>
      </c>
      <c r="M23" s="49">
        <v>20.976729916774282</v>
      </c>
      <c r="N23" s="49">
        <v>31.293673813183034</v>
      </c>
      <c r="O23" s="75">
        <v>32.831466451080075</v>
      </c>
      <c r="P23" s="75">
        <v>36.23372764193978</v>
      </c>
      <c r="Q23" s="75">
        <v>30.31412177665235</v>
      </c>
      <c r="R23" s="75">
        <v>23.586006606260714</v>
      </c>
      <c r="S23" s="187">
        <v>50.9479825</v>
      </c>
    </row>
    <row r="24" spans="2:19" ht="12.75">
      <c r="B24" s="30" t="s">
        <v>96</v>
      </c>
      <c r="D24" s="75">
        <v>11.713283209831195</v>
      </c>
      <c r="E24" s="93">
        <v>14.497011016394561</v>
      </c>
      <c r="F24" s="75">
        <v>13.473585134732831</v>
      </c>
      <c r="G24" s="75">
        <v>9.857817310680764</v>
      </c>
      <c r="H24" s="75">
        <v>6.5548320644812</v>
      </c>
      <c r="I24" s="44">
        <v>22.189329231972625</v>
      </c>
      <c r="J24" s="75">
        <v>30.567736349697764</v>
      </c>
      <c r="K24" s="75">
        <v>23.362028391944843</v>
      </c>
      <c r="L24" s="75">
        <v>17.174392761205752</v>
      </c>
      <c r="M24" s="49">
        <v>12.079440662277301</v>
      </c>
      <c r="N24" s="49">
        <v>33.90261244180382</v>
      </c>
      <c r="O24" s="75">
        <v>45.06474736609233</v>
      </c>
      <c r="P24" s="75">
        <v>36.835613526677676</v>
      </c>
      <c r="Q24" s="75">
        <v>27.03221007188652</v>
      </c>
      <c r="R24" s="75">
        <v>18.634272726758503</v>
      </c>
      <c r="S24" s="187">
        <v>791.9160949999999</v>
      </c>
    </row>
    <row r="25" spans="2:19" ht="12.75">
      <c r="B25" s="30" t="s">
        <v>79</v>
      </c>
      <c r="D25" s="75" t="s">
        <v>104</v>
      </c>
      <c r="E25" s="93" t="s">
        <v>104</v>
      </c>
      <c r="F25" s="75">
        <v>0.5124555145460963</v>
      </c>
      <c r="G25" s="75" t="s">
        <v>104</v>
      </c>
      <c r="H25" s="75" t="s">
        <v>104</v>
      </c>
      <c r="I25" s="44">
        <v>13.966769053693334</v>
      </c>
      <c r="J25" s="75">
        <v>19.595941220438533</v>
      </c>
      <c r="K25" s="75">
        <v>14.647108365565282</v>
      </c>
      <c r="L25" s="75">
        <v>11.526083142855542</v>
      </c>
      <c r="M25" s="49">
        <v>9.530318474733663</v>
      </c>
      <c r="N25" s="49">
        <v>14.357011123490544</v>
      </c>
      <c r="O25" s="75">
        <v>19.9048403908965</v>
      </c>
      <c r="P25" s="75">
        <v>15.159563880111378</v>
      </c>
      <c r="Q25" s="75">
        <v>11.92135752460103</v>
      </c>
      <c r="R25" s="75">
        <v>9.840640503103291</v>
      </c>
      <c r="S25" s="187">
        <v>4753.932</v>
      </c>
    </row>
    <row r="26" spans="2:19" ht="12.75">
      <c r="B26" s="30" t="s">
        <v>72</v>
      </c>
      <c r="D26" s="75">
        <v>18.526785714285715</v>
      </c>
      <c r="E26" s="93">
        <v>24.146341463414632</v>
      </c>
      <c r="F26" s="75">
        <v>22.582480091012513</v>
      </c>
      <c r="G26" s="75">
        <v>17.754569190600524</v>
      </c>
      <c r="H26" s="75">
        <v>10.05586592178771</v>
      </c>
      <c r="I26" s="44">
        <v>24.31547619047619</v>
      </c>
      <c r="J26" s="75">
        <v>30.914634146341463</v>
      </c>
      <c r="K26" s="75">
        <v>25.82480091012514</v>
      </c>
      <c r="L26" s="75">
        <v>25.261096605744125</v>
      </c>
      <c r="M26" s="49">
        <v>15.977653631284916</v>
      </c>
      <c r="N26" s="49">
        <v>42.842261904761905</v>
      </c>
      <c r="O26" s="75">
        <v>55.0609756097561</v>
      </c>
      <c r="P26" s="75">
        <v>48.407281001137655</v>
      </c>
      <c r="Q26" s="75">
        <v>43.01566579634465</v>
      </c>
      <c r="R26" s="75">
        <v>26.033519553072626</v>
      </c>
      <c r="S26" s="187">
        <v>28790</v>
      </c>
    </row>
    <row r="27" spans="2:19" ht="12.75">
      <c r="B27" s="30" t="s">
        <v>73</v>
      </c>
      <c r="D27" s="75">
        <v>10.940230508978784</v>
      </c>
      <c r="E27" s="93">
        <v>23.304766131079457</v>
      </c>
      <c r="F27" s="75">
        <v>10.787211232033332</v>
      </c>
      <c r="G27" s="75">
        <v>4.3521211346526325</v>
      </c>
      <c r="H27" s="75">
        <v>1.4366371187571452</v>
      </c>
      <c r="I27" s="44">
        <v>25.615794965982545</v>
      </c>
      <c r="J27" s="75">
        <v>34.546738075872035</v>
      </c>
      <c r="K27" s="75">
        <v>31.735819196763096</v>
      </c>
      <c r="L27" s="75">
        <v>18.89351080169817</v>
      </c>
      <c r="M27" s="49">
        <v>10.545321694673442</v>
      </c>
      <c r="N27" s="49">
        <v>36.55602547496133</v>
      </c>
      <c r="O27" s="75">
        <v>57.85150420695149</v>
      </c>
      <c r="P27" s="75">
        <v>42.523030428796424</v>
      </c>
      <c r="Q27" s="75">
        <v>23.245631936350804</v>
      </c>
      <c r="R27" s="75">
        <v>11.981958813430587</v>
      </c>
      <c r="S27" s="187">
        <v>10469.95375</v>
      </c>
    </row>
    <row r="28" spans="2:19" ht="12.75">
      <c r="B28" s="30" t="s">
        <v>99</v>
      </c>
      <c r="D28" s="75">
        <v>7.692284109437278</v>
      </c>
      <c r="E28" s="93">
        <v>10.780687782778982</v>
      </c>
      <c r="F28" s="75">
        <v>6.854280904130019</v>
      </c>
      <c r="G28" s="75">
        <v>6.549050061246905</v>
      </c>
      <c r="H28" s="75">
        <v>6.45701467807501</v>
      </c>
      <c r="I28" s="44">
        <v>19.961642635957052</v>
      </c>
      <c r="J28" s="75">
        <v>27.94728544731833</v>
      </c>
      <c r="K28" s="75">
        <v>21.515155537187425</v>
      </c>
      <c r="L28" s="75">
        <v>15.470132958318999</v>
      </c>
      <c r="M28" s="49">
        <v>12.901641625730022</v>
      </c>
      <c r="N28" s="49">
        <v>27.65392674539433</v>
      </c>
      <c r="O28" s="75">
        <v>38.72797323009731</v>
      </c>
      <c r="P28" s="75">
        <v>28.369436441317443</v>
      </c>
      <c r="Q28" s="75">
        <v>22.019183019565904</v>
      </c>
      <c r="R28" s="75">
        <v>19.35865630380503</v>
      </c>
      <c r="S28" s="187">
        <v>73.06372499999998</v>
      </c>
    </row>
    <row r="29" spans="2:19" ht="12.75">
      <c r="B29" s="30" t="s">
        <v>75</v>
      </c>
      <c r="D29" s="75">
        <v>1.0984355206340601</v>
      </c>
      <c r="E29" s="93">
        <v>1.1601735946582103</v>
      </c>
      <c r="F29" s="75">
        <v>1.1045159759488306</v>
      </c>
      <c r="G29" s="75">
        <v>1.2277630277108804</v>
      </c>
      <c r="H29" s="75">
        <v>0.7486370238153734</v>
      </c>
      <c r="I29" s="44">
        <v>14.911986693341724</v>
      </c>
      <c r="J29" s="75">
        <v>18.54595333429196</v>
      </c>
      <c r="K29" s="75">
        <v>14.638334766094847</v>
      </c>
      <c r="L29" s="75">
        <v>13.978985555685638</v>
      </c>
      <c r="M29" s="49">
        <v>8.856702666073977</v>
      </c>
      <c r="N29" s="49">
        <v>16.010422213975787</v>
      </c>
      <c r="O29" s="75">
        <v>19.70612692895017</v>
      </c>
      <c r="P29" s="75">
        <v>15.742850742043677</v>
      </c>
      <c r="Q29" s="75">
        <v>15.206748583396516</v>
      </c>
      <c r="R29" s="75">
        <v>9.60533968988935</v>
      </c>
      <c r="S29" s="187">
        <v>7675.382</v>
      </c>
    </row>
    <row r="30" spans="2:19" ht="12.75">
      <c r="B30" s="30" t="s">
        <v>84</v>
      </c>
      <c r="D30" s="75">
        <v>2.396994363921856</v>
      </c>
      <c r="E30" s="93">
        <v>2.231659952891127</v>
      </c>
      <c r="F30" s="75">
        <v>2.771522610658431</v>
      </c>
      <c r="G30" s="75">
        <v>2.422917171402787</v>
      </c>
      <c r="H30" s="75">
        <v>2.0701544551248974</v>
      </c>
      <c r="I30" s="44">
        <v>29.770367633884597</v>
      </c>
      <c r="J30" s="75">
        <v>37.534674463068704</v>
      </c>
      <c r="K30" s="75">
        <v>29.737685471507984</v>
      </c>
      <c r="L30" s="75">
        <v>28.119202732453147</v>
      </c>
      <c r="M30" s="49">
        <v>24.39143380893706</v>
      </c>
      <c r="N30" s="49">
        <v>32.16736199780645</v>
      </c>
      <c r="O30" s="75">
        <v>39.766334415959825</v>
      </c>
      <c r="P30" s="75">
        <v>32.50920808216641</v>
      </c>
      <c r="Q30" s="75">
        <v>30.542119903855934</v>
      </c>
      <c r="R30" s="75">
        <v>26.461588264061955</v>
      </c>
      <c r="S30" s="187">
        <v>2870.9777275</v>
      </c>
    </row>
    <row r="31" spans="2:19" ht="12.75">
      <c r="B31" s="30" t="s">
        <v>95</v>
      </c>
      <c r="D31" s="75">
        <v>14.906137361238727</v>
      </c>
      <c r="E31" s="93">
        <v>13.933885992374</v>
      </c>
      <c r="F31" s="75">
        <v>14.022944936679856</v>
      </c>
      <c r="G31" s="75">
        <v>16.02015168549944</v>
      </c>
      <c r="H31" s="75">
        <v>15.817889953928939</v>
      </c>
      <c r="I31" s="44">
        <v>25.12350030978915</v>
      </c>
      <c r="J31" s="75">
        <v>33.61632742777798</v>
      </c>
      <c r="K31" s="75">
        <v>25.915122363882364</v>
      </c>
      <c r="L31" s="75">
        <v>21.854852691174454</v>
      </c>
      <c r="M31" s="49">
        <v>18.167192159629437</v>
      </c>
      <c r="N31" s="49">
        <v>40.02963767102788</v>
      </c>
      <c r="O31" s="75">
        <v>47.550213420151984</v>
      </c>
      <c r="P31" s="75">
        <v>39.938067300562224</v>
      </c>
      <c r="Q31" s="75">
        <v>37.87500437667389</v>
      </c>
      <c r="R31" s="75">
        <v>33.98508211355838</v>
      </c>
      <c r="S31" s="187">
        <v>839.1132456610145</v>
      </c>
    </row>
    <row r="32" spans="2:19" ht="12.75">
      <c r="B32" s="30" t="s">
        <v>101</v>
      </c>
      <c r="D32" s="75">
        <v>2.3844047043660384</v>
      </c>
      <c r="E32" s="93">
        <v>1.7753499487879825</v>
      </c>
      <c r="F32" s="75">
        <v>2.125825912094226</v>
      </c>
      <c r="G32" s="75">
        <v>2.988871224165342</v>
      </c>
      <c r="H32" s="75">
        <v>2.658272123119972</v>
      </c>
      <c r="I32" s="44">
        <v>33.60721765748348</v>
      </c>
      <c r="J32" s="75">
        <v>43.80334585182657</v>
      </c>
      <c r="K32" s="75">
        <v>36.28267739155415</v>
      </c>
      <c r="L32" s="75">
        <v>28.680445151033386</v>
      </c>
      <c r="M32" s="49">
        <v>25.32353969919553</v>
      </c>
      <c r="N32" s="49">
        <v>35.991622361849515</v>
      </c>
      <c r="O32" s="75">
        <v>45.57869580061455</v>
      </c>
      <c r="P32" s="75">
        <v>38.40850330364838</v>
      </c>
      <c r="Q32" s="75">
        <v>31.66931637519873</v>
      </c>
      <c r="R32" s="75">
        <v>27.981811822315496</v>
      </c>
      <c r="S32" s="187">
        <v>893.5999999999999</v>
      </c>
    </row>
    <row r="33" spans="2:19" ht="12.75">
      <c r="B33" s="30" t="s">
        <v>81</v>
      </c>
      <c r="D33" s="75" t="s">
        <v>171</v>
      </c>
      <c r="E33" s="93" t="s">
        <v>172</v>
      </c>
      <c r="F33" s="75" t="s">
        <v>173</v>
      </c>
      <c r="G33" s="75" t="s">
        <v>174</v>
      </c>
      <c r="H33" s="75" t="s">
        <v>175</v>
      </c>
      <c r="I33" s="44">
        <v>19.565832170982944</v>
      </c>
      <c r="J33" s="75">
        <v>32.133198106828935</v>
      </c>
      <c r="K33" s="75">
        <v>18.83621140763998</v>
      </c>
      <c r="L33" s="75">
        <v>13.046872227938827</v>
      </c>
      <c r="M33" s="49">
        <v>12.038916343099189</v>
      </c>
      <c r="N33" s="49">
        <v>19.565832170982944</v>
      </c>
      <c r="O33" s="75">
        <v>32.133198106828935</v>
      </c>
      <c r="P33" s="75">
        <v>18.83621140763998</v>
      </c>
      <c r="Q33" s="75">
        <v>13.046872227938827</v>
      </c>
      <c r="R33" s="75">
        <v>12.038916343099189</v>
      </c>
      <c r="S33" s="187">
        <v>4082</v>
      </c>
    </row>
    <row r="34" spans="2:19" ht="12.75">
      <c r="B34" s="30" t="s">
        <v>92</v>
      </c>
      <c r="D34" s="75" t="s">
        <v>171</v>
      </c>
      <c r="E34" s="93" t="s">
        <v>172</v>
      </c>
      <c r="F34" s="75" t="s">
        <v>173</v>
      </c>
      <c r="G34" s="75" t="s">
        <v>174</v>
      </c>
      <c r="H34" s="75" t="s">
        <v>175</v>
      </c>
      <c r="I34" s="44">
        <v>14.30037914979962</v>
      </c>
      <c r="J34" s="75">
        <v>23.173708804797645</v>
      </c>
      <c r="K34" s="75">
        <v>14.525888804530588</v>
      </c>
      <c r="L34" s="75">
        <v>9.868737312555456</v>
      </c>
      <c r="M34" s="49">
        <v>7.661439492361315</v>
      </c>
      <c r="N34" s="49">
        <v>14.30037914979962</v>
      </c>
      <c r="O34" s="75">
        <v>23.173708804797645</v>
      </c>
      <c r="P34" s="75">
        <v>14.525888804530588</v>
      </c>
      <c r="Q34" s="75">
        <v>9.868737312555456</v>
      </c>
      <c r="R34" s="75">
        <v>7.661439492361315</v>
      </c>
      <c r="S34" s="187">
        <v>847.1229999999999</v>
      </c>
    </row>
    <row r="35" spans="2:19" ht="12.75">
      <c r="B35" s="30" t="s">
        <v>98</v>
      </c>
      <c r="D35" s="75">
        <v>0.7936311283899049</v>
      </c>
      <c r="E35" s="93">
        <v>0.6189438293999543</v>
      </c>
      <c r="F35" s="75">
        <v>0.7754657917203742</v>
      </c>
      <c r="G35" s="75">
        <v>0.8778208110998599</v>
      </c>
      <c r="H35" s="75">
        <v>0.9731659684787012</v>
      </c>
      <c r="I35" s="44">
        <v>13.969891753486555</v>
      </c>
      <c r="J35" s="75">
        <v>17.819678004591854</v>
      </c>
      <c r="K35" s="75">
        <v>13.145722081791853</v>
      </c>
      <c r="L35" s="75">
        <v>13.358466871045115</v>
      </c>
      <c r="M35" s="49">
        <v>9.89603737130875</v>
      </c>
      <c r="N35" s="49">
        <v>14.76352288187646</v>
      </c>
      <c r="O35" s="75">
        <v>18.438621833991807</v>
      </c>
      <c r="P35" s="75">
        <v>13.921187873512226</v>
      </c>
      <c r="Q35" s="75">
        <v>14.236287682144974</v>
      </c>
      <c r="R35" s="75">
        <v>10.869203339787454</v>
      </c>
      <c r="S35" s="187">
        <v>451.3385</v>
      </c>
    </row>
    <row r="36" spans="2:19" ht="12.75">
      <c r="B36" s="30" t="s">
        <v>78</v>
      </c>
      <c r="D36" s="75">
        <v>9.19766533044718</v>
      </c>
      <c r="E36" s="93">
        <v>13.028785818866348</v>
      </c>
      <c r="F36" s="75">
        <v>10.771522375162355</v>
      </c>
      <c r="G36" s="75">
        <v>6.598383376677113</v>
      </c>
      <c r="H36" s="75">
        <v>4.056272173911258</v>
      </c>
      <c r="I36" s="44">
        <v>20.04611636405824</v>
      </c>
      <c r="J36" s="75">
        <v>25.729972809035768</v>
      </c>
      <c r="K36" s="75">
        <v>21.870291001128166</v>
      </c>
      <c r="L36" s="75">
        <v>17.191452358747497</v>
      </c>
      <c r="M36" s="49">
        <v>11.932157846406056</v>
      </c>
      <c r="N36" s="49">
        <v>29.243781694505422</v>
      </c>
      <c r="O36" s="75">
        <v>38.75875862790212</v>
      </c>
      <c r="P36" s="75">
        <v>32.641813376290514</v>
      </c>
      <c r="Q36" s="75">
        <v>23.78983573542461</v>
      </c>
      <c r="R36" s="75">
        <v>15.988430020317313</v>
      </c>
      <c r="S36" s="187">
        <v>7662.83</v>
      </c>
    </row>
    <row r="37" spans="2:19" ht="12.75">
      <c r="B37" s="30" t="s">
        <v>86</v>
      </c>
      <c r="D37" s="75">
        <v>8.646128150975315</v>
      </c>
      <c r="E37" s="93">
        <v>8.391896437745448</v>
      </c>
      <c r="F37" s="75">
        <v>8.4269525889926</v>
      </c>
      <c r="G37" s="75">
        <v>9.134718766497253</v>
      </c>
      <c r="H37" s="75">
        <v>8.644813226518444</v>
      </c>
      <c r="I37" s="44">
        <v>23.36053984871824</v>
      </c>
      <c r="J37" s="75">
        <v>32.36684328309867</v>
      </c>
      <c r="K37" s="75">
        <v>24.305625162958837</v>
      </c>
      <c r="L37" s="75">
        <v>19.33177284477965</v>
      </c>
      <c r="M37" s="49">
        <v>17.835749943687564</v>
      </c>
      <c r="N37" s="49">
        <v>32.006667999693555</v>
      </c>
      <c r="O37" s="75">
        <v>40.75873972084411</v>
      </c>
      <c r="P37" s="75">
        <v>32.73257775195144</v>
      </c>
      <c r="Q37" s="75">
        <v>28.466491611276904</v>
      </c>
      <c r="R37" s="75">
        <v>26.480563170206004</v>
      </c>
      <c r="S37" s="187">
        <v>1541.0517578504023</v>
      </c>
    </row>
    <row r="38" spans="2:19" ht="12.75">
      <c r="B38" s="30" t="s">
        <v>89</v>
      </c>
      <c r="D38" s="75">
        <v>10.381032574440935</v>
      </c>
      <c r="E38" s="93">
        <v>9.710624745246337</v>
      </c>
      <c r="F38" s="75">
        <v>11.440770399150288</v>
      </c>
      <c r="G38" s="75">
        <v>10.668763578136282</v>
      </c>
      <c r="H38" s="75">
        <v>9.342400916149947</v>
      </c>
      <c r="I38" s="44">
        <v>23.27125295208407</v>
      </c>
      <c r="J38" s="75">
        <v>28.771992470418855</v>
      </c>
      <c r="K38" s="75">
        <v>24.982756513968482</v>
      </c>
      <c r="L38" s="75">
        <v>20.82096154772467</v>
      </c>
      <c r="M38" s="49">
        <v>17.99094540301729</v>
      </c>
      <c r="N38" s="49">
        <v>33.65228552652501</v>
      </c>
      <c r="O38" s="75">
        <v>38.48261721566519</v>
      </c>
      <c r="P38" s="75">
        <v>36.42352691311877</v>
      </c>
      <c r="Q38" s="75">
        <v>31.489725125860954</v>
      </c>
      <c r="R38" s="75">
        <v>27.333346319167234</v>
      </c>
      <c r="S38" s="187">
        <v>1433.4998862756001</v>
      </c>
    </row>
    <row r="39" spans="2:19" ht="12.75">
      <c r="B39" s="30" t="s">
        <v>82</v>
      </c>
      <c r="D39" s="75" t="s">
        <v>171</v>
      </c>
      <c r="E39" s="93" t="s">
        <v>172</v>
      </c>
      <c r="F39" s="75" t="s">
        <v>173</v>
      </c>
      <c r="G39" s="75" t="s">
        <v>174</v>
      </c>
      <c r="H39" s="75" t="s">
        <v>175</v>
      </c>
      <c r="I39" s="44">
        <v>12.038224730631093</v>
      </c>
      <c r="J39" s="75">
        <v>15.463108320251177</v>
      </c>
      <c r="K39" s="75">
        <v>10.635723713154421</v>
      </c>
      <c r="L39" s="75">
        <v>9.59024820091056</v>
      </c>
      <c r="M39" s="49">
        <v>9.457689284778622</v>
      </c>
      <c r="N39" s="49">
        <v>12.038224730631093</v>
      </c>
      <c r="O39" s="75">
        <v>15.463108320251177</v>
      </c>
      <c r="P39" s="75">
        <v>10.635723713154421</v>
      </c>
      <c r="Q39" s="75">
        <v>9.59024820091056</v>
      </c>
      <c r="R39" s="75">
        <v>9.457689284778622</v>
      </c>
      <c r="S39" s="187">
        <v>3754</v>
      </c>
    </row>
    <row r="40" spans="2:19" ht="12.75">
      <c r="B40" s="30" t="s">
        <v>76</v>
      </c>
      <c r="D40" s="75">
        <v>8.979053926622214</v>
      </c>
      <c r="E40" s="93">
        <v>7.704125623472416</v>
      </c>
      <c r="F40" s="75">
        <v>9.691384116407116</v>
      </c>
      <c r="G40" s="75">
        <v>9.625178041671997</v>
      </c>
      <c r="H40" s="75">
        <v>8.658097513689217</v>
      </c>
      <c r="I40" s="44">
        <v>23.56341930709574</v>
      </c>
      <c r="J40" s="75">
        <v>30.73830561881142</v>
      </c>
      <c r="K40" s="75">
        <v>23.27363241806664</v>
      </c>
      <c r="L40" s="75">
        <v>20.300475978189194</v>
      </c>
      <c r="M40" s="49">
        <v>18.52907506701162</v>
      </c>
      <c r="N40" s="49">
        <v>32.54247323371795</v>
      </c>
      <c r="O40" s="75">
        <v>38.44243124228384</v>
      </c>
      <c r="P40" s="75">
        <v>32.965016534473754</v>
      </c>
      <c r="Q40" s="75">
        <v>29.92565401986119</v>
      </c>
      <c r="R40" s="75">
        <v>27.18717258070084</v>
      </c>
      <c r="S40" s="187">
        <v>9843.884999999998</v>
      </c>
    </row>
    <row r="41" spans="2:19" ht="12.75">
      <c r="B41" s="30" t="s">
        <v>71</v>
      </c>
      <c r="D41" s="75">
        <v>9.595031413047867</v>
      </c>
      <c r="E41" s="93">
        <v>9.259262251113084</v>
      </c>
      <c r="F41" s="75">
        <v>9.870785515646084</v>
      </c>
      <c r="G41" s="75">
        <v>10.1594787662701</v>
      </c>
      <c r="H41" s="75">
        <v>8.90626421274675</v>
      </c>
      <c r="I41" s="44">
        <v>31.510128802217025</v>
      </c>
      <c r="J41" s="75">
        <v>32.30563213486333</v>
      </c>
      <c r="K41" s="75">
        <v>33.092066443712824</v>
      </c>
      <c r="L41" s="75">
        <v>29.551596236972042</v>
      </c>
      <c r="M41" s="49">
        <v>31.13362531643921</v>
      </c>
      <c r="N41" s="49">
        <v>41.105160215264895</v>
      </c>
      <c r="O41" s="75">
        <v>41.56489438597641</v>
      </c>
      <c r="P41" s="75">
        <v>42.96285195935891</v>
      </c>
      <c r="Q41" s="75">
        <v>39.711075003242144</v>
      </c>
      <c r="R41" s="75">
        <v>40.03988952918596</v>
      </c>
      <c r="S41" s="187">
        <v>65568.94499</v>
      </c>
    </row>
    <row r="42" spans="1:19" ht="12.75" customHeight="1">
      <c r="A42" s="46"/>
      <c r="D42" s="49"/>
      <c r="E42" s="75"/>
      <c r="F42" s="75"/>
      <c r="G42" s="75"/>
      <c r="H42" s="49"/>
      <c r="I42" s="44"/>
      <c r="J42" s="50"/>
      <c r="K42" s="75"/>
      <c r="L42" s="75"/>
      <c r="M42" s="49"/>
      <c r="N42" s="94"/>
      <c r="O42" s="45"/>
      <c r="P42" s="75"/>
      <c r="Q42" s="75"/>
      <c r="R42" s="75"/>
      <c r="S42" s="94"/>
    </row>
    <row r="43" spans="1:19" ht="12.75" customHeight="1">
      <c r="A43" s="46"/>
      <c r="B43" s="76" t="s">
        <v>32</v>
      </c>
      <c r="C43" s="76"/>
      <c r="D43" s="95">
        <v>9.396244487386625</v>
      </c>
      <c r="E43" s="77">
        <v>10.11814293094845</v>
      </c>
      <c r="F43" s="77">
        <v>9.965641989689992</v>
      </c>
      <c r="G43" s="77">
        <v>9.061816463810526</v>
      </c>
      <c r="H43" s="95">
        <v>7.106164416499245</v>
      </c>
      <c r="I43" s="95">
        <v>20.783242567300828</v>
      </c>
      <c r="J43" s="77">
        <v>26.92421411953065</v>
      </c>
      <c r="K43" s="77">
        <v>21.92885470037903</v>
      </c>
      <c r="L43" s="77">
        <v>17.985762397633845</v>
      </c>
      <c r="M43" s="95">
        <v>15.09362620063511</v>
      </c>
      <c r="N43" s="95">
        <v>28.38899463321756</v>
      </c>
      <c r="O43" s="77">
        <v>35.42036300259897</v>
      </c>
      <c r="P43" s="77">
        <v>29.2293432206596</v>
      </c>
      <c r="Q43" s="77">
        <v>24.9654931569733</v>
      </c>
      <c r="R43" s="77">
        <v>20.079794102095</v>
      </c>
      <c r="S43" s="213"/>
    </row>
    <row r="44" spans="1:19" ht="12.75" customHeight="1">
      <c r="A44" s="46"/>
      <c r="B44" s="76" t="s">
        <v>183</v>
      </c>
      <c r="C44" s="76"/>
      <c r="D44" s="77"/>
      <c r="E44" s="96"/>
      <c r="F44" s="77"/>
      <c r="G44" s="77"/>
      <c r="H44" s="95"/>
      <c r="I44" s="95"/>
      <c r="J44" s="77"/>
      <c r="K44" s="77"/>
      <c r="L44" s="77"/>
      <c r="M44" s="95"/>
      <c r="N44" s="95"/>
      <c r="O44" s="77"/>
      <c r="P44" s="77"/>
      <c r="Q44" s="77"/>
      <c r="R44" s="77"/>
      <c r="S44" s="213">
        <v>195438</v>
      </c>
    </row>
    <row r="45" spans="1:19" ht="12.75">
      <c r="A45" s="46"/>
      <c r="B45" s="76" t="s">
        <v>33</v>
      </c>
      <c r="C45" s="76"/>
      <c r="D45" s="77">
        <v>8.675284295829746</v>
      </c>
      <c r="E45" s="96">
        <v>8.680323352122647</v>
      </c>
      <c r="F45" s="77">
        <v>9.061396754997979</v>
      </c>
      <c r="G45" s="77">
        <v>8.467124425102776</v>
      </c>
      <c r="H45" s="95">
        <v>6.749740265420035</v>
      </c>
      <c r="I45" s="95">
        <v>18.924850649392898</v>
      </c>
      <c r="J45" s="77">
        <v>25.37613870374424</v>
      </c>
      <c r="K45" s="77">
        <v>19.76535982708426</v>
      </c>
      <c r="L45" s="77">
        <v>16.09078602301744</v>
      </c>
      <c r="M45" s="95">
        <v>13.468030664643967</v>
      </c>
      <c r="N45" s="95">
        <v>25.363070754675505</v>
      </c>
      <c r="O45" s="77">
        <v>32.2452834117599</v>
      </c>
      <c r="P45" s="77">
        <v>26.943903902193096</v>
      </c>
      <c r="Q45" s="77">
        <v>22.365600817808826</v>
      </c>
      <c r="R45" s="77">
        <v>18.46096862336101</v>
      </c>
      <c r="S45" s="48"/>
    </row>
    <row r="46" spans="1:19" ht="26.25" customHeight="1">
      <c r="A46" s="240" t="s">
        <v>34</v>
      </c>
      <c r="B46" s="30"/>
      <c r="C46" s="76"/>
      <c r="D46" s="49"/>
      <c r="E46" s="77"/>
      <c r="F46" s="77"/>
      <c r="G46" s="77"/>
      <c r="H46" s="95"/>
      <c r="I46" s="48"/>
      <c r="J46" s="77"/>
      <c r="K46" s="77"/>
      <c r="L46" s="77"/>
      <c r="M46" s="95"/>
      <c r="N46" s="48"/>
      <c r="O46" s="77"/>
      <c r="P46" s="77"/>
      <c r="Q46" s="77"/>
      <c r="R46" s="77"/>
      <c r="S46" s="44"/>
    </row>
    <row r="47" spans="1:19" ht="12.75">
      <c r="A47" s="240"/>
      <c r="B47" s="30" t="s">
        <v>134</v>
      </c>
      <c r="D47" s="49" t="s">
        <v>171</v>
      </c>
      <c r="E47" s="75" t="s">
        <v>172</v>
      </c>
      <c r="F47" s="75" t="s">
        <v>173</v>
      </c>
      <c r="G47" s="75" t="s">
        <v>174</v>
      </c>
      <c r="H47" s="49" t="s">
        <v>175</v>
      </c>
      <c r="I47" s="44">
        <v>10.795494451764352</v>
      </c>
      <c r="J47" s="75">
        <v>11.000713087173324</v>
      </c>
      <c r="K47" s="75">
        <v>11.587833038755454</v>
      </c>
      <c r="L47" s="75">
        <v>10.645312785263272</v>
      </c>
      <c r="M47" s="49">
        <v>9.147316860961844</v>
      </c>
      <c r="N47" s="49">
        <v>10.795494451764352</v>
      </c>
      <c r="O47" s="75">
        <v>11.000713087173324</v>
      </c>
      <c r="P47" s="75">
        <v>11.587833038755454</v>
      </c>
      <c r="Q47" s="75">
        <v>10.645312785263272</v>
      </c>
      <c r="R47" s="75">
        <v>9.147316860961844</v>
      </c>
      <c r="S47" s="187"/>
    </row>
    <row r="48" spans="1:19" ht="12.75" customHeight="1">
      <c r="A48" s="240"/>
      <c r="B48" s="30" t="s">
        <v>132</v>
      </c>
      <c r="D48" s="49">
        <v>11.986918776182383</v>
      </c>
      <c r="E48" s="75">
        <v>12.294294902611309</v>
      </c>
      <c r="F48" s="75">
        <v>12.13611086534191</v>
      </c>
      <c r="G48" s="75">
        <v>12.303525959055376</v>
      </c>
      <c r="H48" s="49">
        <v>11.021269917862822</v>
      </c>
      <c r="I48" s="44">
        <v>22.31572410299777</v>
      </c>
      <c r="J48" s="75">
        <v>23.471805282519536</v>
      </c>
      <c r="K48" s="75">
        <v>22.51014773946223</v>
      </c>
      <c r="L48" s="75">
        <v>22.340923492479085</v>
      </c>
      <c r="M48" s="49">
        <v>20.587472711174023</v>
      </c>
      <c r="N48" s="49">
        <v>34.302642879180155</v>
      </c>
      <c r="O48" s="75">
        <v>35.766100185130846</v>
      </c>
      <c r="P48" s="75">
        <v>34.64625860480414</v>
      </c>
      <c r="Q48" s="75">
        <v>34.64444945153446</v>
      </c>
      <c r="R48" s="75">
        <v>31.608742629036847</v>
      </c>
      <c r="S48" s="187"/>
    </row>
    <row r="49" spans="1:19" ht="12.75">
      <c r="A49" s="240"/>
      <c r="B49" s="30" t="s">
        <v>131</v>
      </c>
      <c r="D49" s="49">
        <v>15.149048641667546</v>
      </c>
      <c r="E49" s="75">
        <v>13.369983710943282</v>
      </c>
      <c r="F49" s="75">
        <v>15.770823059897477</v>
      </c>
      <c r="G49" s="75">
        <v>15.824222822164604</v>
      </c>
      <c r="H49" s="49">
        <v>16.540492397735225</v>
      </c>
      <c r="I49" s="44">
        <v>28.831488684317232</v>
      </c>
      <c r="J49" s="75">
        <v>28.91492669924478</v>
      </c>
      <c r="K49" s="75">
        <v>30.120758265576434</v>
      </c>
      <c r="L49" s="75">
        <v>28.237684103605886</v>
      </c>
      <c r="M49" s="49">
        <v>27.606717984604618</v>
      </c>
      <c r="N49" s="49">
        <v>43.98053732598478</v>
      </c>
      <c r="O49" s="75">
        <v>42.28491041018806</v>
      </c>
      <c r="P49" s="75">
        <v>45.89158132547391</v>
      </c>
      <c r="Q49" s="75">
        <v>44.06190692577049</v>
      </c>
      <c r="R49" s="75">
        <v>44.14721038233984</v>
      </c>
      <c r="S49" s="187"/>
    </row>
    <row r="50" spans="1:19" ht="12.75">
      <c r="A50" s="240"/>
      <c r="B50" s="30" t="s">
        <v>102</v>
      </c>
      <c r="C50" s="21">
        <v>1</v>
      </c>
      <c r="D50" s="49">
        <v>33.46</v>
      </c>
      <c r="E50" s="75">
        <v>34.18</v>
      </c>
      <c r="F50" s="75">
        <v>37.146096942708745</v>
      </c>
      <c r="G50" s="75">
        <v>34.39574476176415</v>
      </c>
      <c r="H50" s="49">
        <v>25.9757964106817</v>
      </c>
      <c r="I50" s="44">
        <v>20.773491058543218</v>
      </c>
      <c r="J50" s="75">
        <v>21.3</v>
      </c>
      <c r="K50" s="75">
        <v>21.32</v>
      </c>
      <c r="L50" s="75">
        <v>20.417305612319655</v>
      </c>
      <c r="M50" s="49">
        <v>18.87378275320462</v>
      </c>
      <c r="N50" s="49">
        <v>54.02</v>
      </c>
      <c r="O50" s="75">
        <v>55.48</v>
      </c>
      <c r="P50" s="75">
        <v>58.08</v>
      </c>
      <c r="Q50" s="75">
        <v>54.26</v>
      </c>
      <c r="R50" s="75">
        <v>44.48</v>
      </c>
      <c r="S50" s="187"/>
    </row>
    <row r="51" spans="1:19" ht="12.75">
      <c r="A51" s="240"/>
      <c r="B51" s="65" t="s">
        <v>133</v>
      </c>
      <c r="C51" s="79"/>
      <c r="D51" s="97">
        <v>10.819807600411371</v>
      </c>
      <c r="E51" s="80">
        <v>11.675392471234275</v>
      </c>
      <c r="F51" s="80">
        <v>11.389325977104882</v>
      </c>
      <c r="G51" s="80">
        <v>10.779845325475343</v>
      </c>
      <c r="H51" s="97">
        <v>9.162228853892602</v>
      </c>
      <c r="I51" s="67">
        <v>11.817857446497005</v>
      </c>
      <c r="J51" s="80">
        <v>18.365934002480312</v>
      </c>
      <c r="K51" s="80">
        <v>12.309763012989373</v>
      </c>
      <c r="L51" s="80">
        <v>9.042032154330643</v>
      </c>
      <c r="M51" s="97">
        <v>6.896935530694857</v>
      </c>
      <c r="N51" s="97">
        <v>22.637665046908374</v>
      </c>
      <c r="O51" s="80">
        <v>30.041326473714587</v>
      </c>
      <c r="P51" s="80">
        <v>23.699088990094253</v>
      </c>
      <c r="Q51" s="80">
        <v>19.821877479805984</v>
      </c>
      <c r="R51" s="80">
        <v>16.059164384587458</v>
      </c>
      <c r="S51" s="214"/>
    </row>
    <row r="52" spans="1:19" ht="12.75">
      <c r="A52" s="64"/>
      <c r="D52" s="98"/>
      <c r="E52" s="98"/>
      <c r="F52" s="98"/>
      <c r="G52" s="98"/>
      <c r="H52" s="98"/>
      <c r="I52" s="98"/>
      <c r="J52" s="98"/>
      <c r="K52" s="98"/>
      <c r="L52" s="98"/>
      <c r="M52" s="98"/>
      <c r="N52" s="98"/>
      <c r="O52" s="98"/>
      <c r="P52" s="98"/>
      <c r="Q52" s="98"/>
      <c r="R52" s="98"/>
      <c r="S52" s="98"/>
    </row>
    <row r="53" spans="2:19" ht="63.75" customHeight="1">
      <c r="B53" s="247" t="s">
        <v>55</v>
      </c>
      <c r="C53" s="247"/>
      <c r="D53" s="277"/>
      <c r="E53" s="277"/>
      <c r="F53" s="277"/>
      <c r="G53" s="277"/>
      <c r="H53" s="277"/>
      <c r="I53" s="277"/>
      <c r="J53" s="277"/>
      <c r="K53" s="277"/>
      <c r="L53" s="277"/>
      <c r="M53" s="277"/>
      <c r="N53" s="19"/>
      <c r="O53" s="19"/>
      <c r="P53" s="19"/>
      <c r="Q53" s="19"/>
      <c r="R53" s="19"/>
      <c r="S53" s="19"/>
    </row>
    <row r="54" spans="2:16" ht="12.75">
      <c r="B54" s="68" t="s">
        <v>35</v>
      </c>
      <c r="C54" s="68"/>
      <c r="P54" s="99"/>
    </row>
    <row r="55" spans="2:18" ht="87.75" customHeight="1">
      <c r="B55" s="22"/>
      <c r="C55" s="22"/>
      <c r="D55" s="77"/>
      <c r="E55" s="77"/>
      <c r="F55" s="77"/>
      <c r="G55" s="77"/>
      <c r="H55" s="77"/>
      <c r="I55" s="77"/>
      <c r="J55" s="77"/>
      <c r="K55" s="77"/>
      <c r="L55" s="77"/>
      <c r="M55" s="77"/>
      <c r="N55" s="77"/>
      <c r="O55" s="77"/>
      <c r="P55" s="77"/>
      <c r="Q55" s="77"/>
      <c r="R55" s="77"/>
    </row>
    <row r="56" spans="4:18" ht="12.75">
      <c r="D56" s="77"/>
      <c r="E56" s="77"/>
      <c r="F56" s="77"/>
      <c r="G56" s="77"/>
      <c r="H56" s="77"/>
      <c r="I56" s="77"/>
      <c r="J56" s="77"/>
      <c r="K56" s="77"/>
      <c r="L56" s="77"/>
      <c r="M56" s="77"/>
      <c r="N56" s="77"/>
      <c r="O56" s="77"/>
      <c r="P56" s="77"/>
      <c r="Q56" s="77"/>
      <c r="R56" s="77"/>
    </row>
  </sheetData>
  <sheetProtection/>
  <mergeCells count="8">
    <mergeCell ref="A46:A51"/>
    <mergeCell ref="B53:M53"/>
    <mergeCell ref="B5:M5"/>
    <mergeCell ref="D7:H7"/>
    <mergeCell ref="I7:M7"/>
    <mergeCell ref="N7:S7"/>
    <mergeCell ref="B6:M6"/>
    <mergeCell ref="A11:A19"/>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B050"/>
  </sheetPr>
  <dimension ref="A1:S54"/>
  <sheetViews>
    <sheetView zoomScalePageLayoutView="0" workbookViewId="0" topLeftCell="A1">
      <selection activeCell="E3" sqref="E3"/>
    </sheetView>
  </sheetViews>
  <sheetFormatPr defaultColWidth="9.33203125" defaultRowHeight="11.25"/>
  <cols>
    <col min="1" max="1" width="3.66015625" style="18" customWidth="1"/>
    <col min="2" max="2" width="18.33203125" style="21" customWidth="1"/>
    <col min="3" max="3" width="4" style="21" customWidth="1"/>
    <col min="4" max="4" width="15.66015625" style="18" bestFit="1" customWidth="1"/>
    <col min="5" max="12" width="9.33203125" style="18" customWidth="1"/>
    <col min="13" max="13" width="9.33203125" style="21" customWidth="1"/>
    <col min="14" max="14" width="7.66015625" style="18" customWidth="1"/>
    <col min="15" max="18" width="9.33203125" style="18" customWidth="1"/>
    <col min="19" max="16384" width="9.33203125" style="83" customWidth="1"/>
  </cols>
  <sheetData>
    <row r="1" spans="1:3" ht="12.75">
      <c r="A1" s="312" t="s">
        <v>185</v>
      </c>
      <c r="B1" s="1"/>
      <c r="C1" s="1"/>
    </row>
    <row r="2" spans="1:3" ht="12.75">
      <c r="A2" s="12"/>
      <c r="B2" s="313" t="s">
        <v>0</v>
      </c>
      <c r="C2" s="1"/>
    </row>
    <row r="3" spans="1:3" ht="12.75">
      <c r="A3" s="12" t="s">
        <v>186</v>
      </c>
      <c r="B3" s="1"/>
      <c r="C3" s="1"/>
    </row>
    <row r="4" spans="1:4" ht="12" customHeight="1">
      <c r="A4" s="84"/>
      <c r="D4" s="85"/>
    </row>
    <row r="5" spans="2:13" ht="29.25" customHeight="1">
      <c r="B5" s="273" t="s">
        <v>56</v>
      </c>
      <c r="C5" s="274"/>
      <c r="D5" s="279"/>
      <c r="E5" s="279"/>
      <c r="F5" s="279"/>
      <c r="G5" s="279"/>
      <c r="H5" s="279"/>
      <c r="I5" s="279"/>
      <c r="J5" s="279"/>
      <c r="K5" s="279"/>
      <c r="L5" s="279"/>
      <c r="M5" s="279"/>
    </row>
    <row r="6" ht="12.75" customHeight="1">
      <c r="B6" s="68" t="s">
        <v>52</v>
      </c>
    </row>
    <row r="7" spans="2:18" ht="27" customHeight="1">
      <c r="B7" s="29"/>
      <c r="C7" s="29"/>
      <c r="D7" s="280" t="s">
        <v>53</v>
      </c>
      <c r="E7" s="280"/>
      <c r="F7" s="280"/>
      <c r="G7" s="280"/>
      <c r="H7" s="281"/>
      <c r="I7" s="282" t="s">
        <v>108</v>
      </c>
      <c r="J7" s="280"/>
      <c r="K7" s="280"/>
      <c r="L7" s="280"/>
      <c r="M7" s="280"/>
      <c r="N7" s="282" t="s">
        <v>54</v>
      </c>
      <c r="O7" s="280"/>
      <c r="P7" s="280"/>
      <c r="Q7" s="280"/>
      <c r="R7" s="280"/>
    </row>
    <row r="8" spans="4:19" ht="12.75" customHeight="1">
      <c r="D8" s="86" t="s">
        <v>42</v>
      </c>
      <c r="E8" s="87" t="s">
        <v>43</v>
      </c>
      <c r="F8" s="87" t="s">
        <v>44</v>
      </c>
      <c r="G8" s="87" t="s">
        <v>45</v>
      </c>
      <c r="H8" s="86" t="s">
        <v>46</v>
      </c>
      <c r="I8" s="86" t="s">
        <v>42</v>
      </c>
      <c r="J8" s="87" t="s">
        <v>43</v>
      </c>
      <c r="K8" s="87" t="s">
        <v>44</v>
      </c>
      <c r="L8" s="87" t="s">
        <v>45</v>
      </c>
      <c r="M8" s="86" t="s">
        <v>46</v>
      </c>
      <c r="N8" s="86" t="s">
        <v>42</v>
      </c>
      <c r="O8" s="87" t="s">
        <v>43</v>
      </c>
      <c r="P8" s="87" t="s">
        <v>44</v>
      </c>
      <c r="Q8" s="87" t="s">
        <v>45</v>
      </c>
      <c r="R8" s="87" t="s">
        <v>46</v>
      </c>
      <c r="S8" s="88"/>
    </row>
    <row r="9" spans="4:18" ht="12.75">
      <c r="D9" s="89">
        <v>1</v>
      </c>
      <c r="E9" s="90">
        <v>2</v>
      </c>
      <c r="F9" s="90">
        <v>3</v>
      </c>
      <c r="G9" s="90">
        <v>4</v>
      </c>
      <c r="H9" s="89">
        <v>5</v>
      </c>
      <c r="I9" s="89">
        <v>6</v>
      </c>
      <c r="J9" s="90">
        <v>7</v>
      </c>
      <c r="K9" s="90">
        <v>8</v>
      </c>
      <c r="L9" s="90">
        <v>9</v>
      </c>
      <c r="M9" s="90">
        <v>10</v>
      </c>
      <c r="N9" s="91">
        <v>11</v>
      </c>
      <c r="O9" s="92">
        <v>12</v>
      </c>
      <c r="P9" s="74">
        <v>13</v>
      </c>
      <c r="Q9" s="74">
        <v>14</v>
      </c>
      <c r="R9" s="74">
        <v>15</v>
      </c>
    </row>
    <row r="10" spans="4:14" ht="12.75">
      <c r="D10" s="86"/>
      <c r="E10" s="87"/>
      <c r="F10" s="87"/>
      <c r="G10" s="87"/>
      <c r="H10" s="86"/>
      <c r="I10" s="86"/>
      <c r="J10" s="87"/>
      <c r="K10" s="87"/>
      <c r="L10" s="87"/>
      <c r="M10" s="87"/>
      <c r="N10" s="42"/>
    </row>
    <row r="11" spans="1:18" ht="12.75" customHeight="1">
      <c r="A11" s="242" t="s">
        <v>29</v>
      </c>
      <c r="B11" s="30" t="s">
        <v>83</v>
      </c>
      <c r="D11" s="75">
        <v>8.560615946757146</v>
      </c>
      <c r="E11" s="93">
        <v>7.999160193155574</v>
      </c>
      <c r="F11" s="75">
        <v>9.197450483174558</v>
      </c>
      <c r="G11" s="75">
        <v>8.09551543389633</v>
      </c>
      <c r="H11" s="49">
        <v>9.024943310657596</v>
      </c>
      <c r="I11" s="49">
        <v>24.451445722488394</v>
      </c>
      <c r="J11" s="75">
        <v>28.52543914899573</v>
      </c>
      <c r="K11" s="75">
        <v>25.824138167363436</v>
      </c>
      <c r="L11" s="75">
        <v>22.364589400116486</v>
      </c>
      <c r="M11" s="49">
        <v>19.954648526077097</v>
      </c>
      <c r="N11" s="49">
        <v>33.01206166924554</v>
      </c>
      <c r="O11" s="75">
        <v>36.524599342151305</v>
      </c>
      <c r="P11" s="75">
        <v>35.02158865053799</v>
      </c>
      <c r="Q11" s="75">
        <v>30.460104834012814</v>
      </c>
      <c r="R11" s="75">
        <v>28.979591836734695</v>
      </c>
    </row>
    <row r="12" spans="1:18" ht="12.75" customHeight="1">
      <c r="A12" s="285"/>
      <c r="B12" s="30" t="s">
        <v>97</v>
      </c>
      <c r="D12" s="75">
        <v>9.044624778256845</v>
      </c>
      <c r="E12" s="93">
        <v>5.686621404691624</v>
      </c>
      <c r="F12" s="75">
        <v>9.337483788235318</v>
      </c>
      <c r="G12" s="75">
        <v>10.608691683521334</v>
      </c>
      <c r="H12" s="49">
        <v>10.496747305035194</v>
      </c>
      <c r="I12" s="49">
        <v>11.54258121046496</v>
      </c>
      <c r="J12" s="75">
        <v>12.882818126336563</v>
      </c>
      <c r="K12" s="75">
        <v>12.321527936678187</v>
      </c>
      <c r="L12" s="75">
        <v>10.74134745464571</v>
      </c>
      <c r="M12" s="49">
        <v>9.85176204805281</v>
      </c>
      <c r="N12" s="49">
        <v>20.587205988721806</v>
      </c>
      <c r="O12" s="75">
        <v>18.569439531028188</v>
      </c>
      <c r="P12" s="75">
        <v>21.659011724913505</v>
      </c>
      <c r="Q12" s="75">
        <v>21.35003913816705</v>
      </c>
      <c r="R12" s="75">
        <v>20.348509353088005</v>
      </c>
    </row>
    <row r="13" spans="1:18" ht="12.75">
      <c r="A13" s="285"/>
      <c r="B13" s="30" t="s">
        <v>90</v>
      </c>
      <c r="D13" s="75">
        <v>12.707713051946001</v>
      </c>
      <c r="E13" s="93">
        <v>14.848277643783828</v>
      </c>
      <c r="F13" s="75">
        <v>13.456083353507772</v>
      </c>
      <c r="G13" s="75">
        <v>12.243778116679996</v>
      </c>
      <c r="H13" s="49">
        <v>10.015748901112428</v>
      </c>
      <c r="I13" s="49">
        <v>17.951763358529423</v>
      </c>
      <c r="J13" s="75">
        <v>21.28664637443482</v>
      </c>
      <c r="K13" s="75">
        <v>19.099644492860865</v>
      </c>
      <c r="L13" s="75">
        <v>16.53270488619165</v>
      </c>
      <c r="M13" s="49">
        <v>14.635852626503274</v>
      </c>
      <c r="N13" s="49">
        <v>30.65947641047542</v>
      </c>
      <c r="O13" s="75">
        <v>36.134924018218655</v>
      </c>
      <c r="P13" s="75">
        <v>32.55572784636864</v>
      </c>
      <c r="Q13" s="75">
        <v>28.776483002871643</v>
      </c>
      <c r="R13" s="75">
        <v>24.6516015276157</v>
      </c>
    </row>
    <row r="14" spans="1:18" ht="12.75">
      <c r="A14" s="285"/>
      <c r="B14" s="30" t="s">
        <v>80</v>
      </c>
      <c r="D14" s="75">
        <v>20.030330670241874</v>
      </c>
      <c r="E14" s="93">
        <v>23.02331814526936</v>
      </c>
      <c r="F14" s="75">
        <v>21.308598646277265</v>
      </c>
      <c r="G14" s="75">
        <v>19.621436360803866</v>
      </c>
      <c r="H14" s="49">
        <v>15.446555444450292</v>
      </c>
      <c r="I14" s="49">
        <v>24.466740661780058</v>
      </c>
      <c r="J14" s="75">
        <v>25.0960421692129</v>
      </c>
      <c r="K14" s="75">
        <v>27.596724325227715</v>
      </c>
      <c r="L14" s="75">
        <v>21.638884561458173</v>
      </c>
      <c r="M14" s="49">
        <v>23.604020841008367</v>
      </c>
      <c r="N14" s="49">
        <v>44.49707133202194</v>
      </c>
      <c r="O14" s="75">
        <v>48.119360314482265</v>
      </c>
      <c r="P14" s="75">
        <v>48.90532297150498</v>
      </c>
      <c r="Q14" s="75">
        <v>41.26032092226204</v>
      </c>
      <c r="R14" s="75">
        <v>39.05057628545866</v>
      </c>
    </row>
    <row r="15" spans="1:18" ht="12.75">
      <c r="A15" s="285"/>
      <c r="B15" s="30" t="s">
        <v>85</v>
      </c>
      <c r="D15" s="75">
        <v>7.694773603548765</v>
      </c>
      <c r="E15" s="93">
        <v>10.596722657108314</v>
      </c>
      <c r="F15" s="75">
        <v>9.958351305551723</v>
      </c>
      <c r="G15" s="75">
        <v>5.7796766422768355</v>
      </c>
      <c r="H15" s="49">
        <v>2.9425644017870227</v>
      </c>
      <c r="I15" s="49">
        <v>17.080596086502233</v>
      </c>
      <c r="J15" s="75">
        <v>23.28735167114674</v>
      </c>
      <c r="K15" s="75">
        <v>15.39587343224422</v>
      </c>
      <c r="L15" s="75">
        <v>13.922294258907733</v>
      </c>
      <c r="M15" s="49">
        <v>15.561160354769449</v>
      </c>
      <c r="N15" s="49">
        <v>24.775369690050994</v>
      </c>
      <c r="O15" s="75">
        <v>33.88407432825505</v>
      </c>
      <c r="P15" s="75">
        <v>25.354224737795946</v>
      </c>
      <c r="Q15" s="75">
        <v>19.701970901184566</v>
      </c>
      <c r="R15" s="75">
        <v>18.503724756556473</v>
      </c>
    </row>
    <row r="16" spans="1:18" ht="12.75">
      <c r="A16" s="285"/>
      <c r="B16" s="30" t="s">
        <v>91</v>
      </c>
      <c r="D16" s="75" t="s">
        <v>171</v>
      </c>
      <c r="E16" s="93" t="s">
        <v>172</v>
      </c>
      <c r="F16" s="75" t="s">
        <v>173</v>
      </c>
      <c r="G16" s="75" t="s">
        <v>174</v>
      </c>
      <c r="H16" s="49" t="s">
        <v>175</v>
      </c>
      <c r="I16" s="49">
        <v>15.24954380340711</v>
      </c>
      <c r="J16" s="75">
        <v>15.733805120668151</v>
      </c>
      <c r="K16" s="75">
        <v>14.971907667958394</v>
      </c>
      <c r="L16" s="75">
        <v>16.43332276923955</v>
      </c>
      <c r="M16" s="49">
        <v>13.757477113600919</v>
      </c>
      <c r="N16" s="49">
        <v>15.24954380340711</v>
      </c>
      <c r="O16" s="75">
        <v>15.733805120668151</v>
      </c>
      <c r="P16" s="75">
        <v>14.971907667958394</v>
      </c>
      <c r="Q16" s="75">
        <v>16.43332276923955</v>
      </c>
      <c r="R16" s="75">
        <v>13.757477113600919</v>
      </c>
    </row>
    <row r="17" spans="1:18" ht="12.75">
      <c r="A17" s="285"/>
      <c r="B17" s="30" t="s">
        <v>93</v>
      </c>
      <c r="D17" s="75">
        <v>14.003493122119295</v>
      </c>
      <c r="E17" s="93">
        <v>14.821985074200134</v>
      </c>
      <c r="F17" s="75">
        <v>16.328481603266525</v>
      </c>
      <c r="G17" s="75">
        <v>13.43624584746346</v>
      </c>
      <c r="H17" s="49">
        <v>10.811610153341363</v>
      </c>
      <c r="I17" s="49">
        <v>35.96348405794476</v>
      </c>
      <c r="J17" s="75">
        <v>44.218378095881896</v>
      </c>
      <c r="K17" s="75">
        <v>38.16572691135339</v>
      </c>
      <c r="L17" s="75">
        <v>30.589921573332298</v>
      </c>
      <c r="M17" s="49">
        <v>29.975969240039095</v>
      </c>
      <c r="N17" s="49">
        <v>49.96697718006405</v>
      </c>
      <c r="O17" s="75">
        <v>59.04036317008204</v>
      </c>
      <c r="P17" s="75">
        <v>54.49420851461991</v>
      </c>
      <c r="Q17" s="75">
        <v>44.02616742079575</v>
      </c>
      <c r="R17" s="75">
        <v>40.78757939338046</v>
      </c>
    </row>
    <row r="18" spans="1:18" ht="12.75">
      <c r="A18" s="285"/>
      <c r="B18" s="30" t="s">
        <v>94</v>
      </c>
      <c r="D18" s="75">
        <v>11.28980684545162</v>
      </c>
      <c r="E18" s="93">
        <v>3.6609026106650524</v>
      </c>
      <c r="F18" s="75">
        <v>14.07238255633009</v>
      </c>
      <c r="G18" s="75">
        <v>13.976450034655423</v>
      </c>
      <c r="H18" s="49">
        <v>12.883261549222775</v>
      </c>
      <c r="I18" s="49">
        <v>19.732702822968232</v>
      </c>
      <c r="J18" s="75">
        <v>25.160746228823612</v>
      </c>
      <c r="K18" s="75">
        <v>22.210619004755014</v>
      </c>
      <c r="L18" s="75">
        <v>17.572807024134523</v>
      </c>
      <c r="M18" s="49">
        <v>14.70508814146621</v>
      </c>
      <c r="N18" s="49">
        <v>31.022509668419858</v>
      </c>
      <c r="O18" s="75">
        <v>28.821648839488667</v>
      </c>
      <c r="P18" s="75">
        <v>36.2830015610851</v>
      </c>
      <c r="Q18" s="75">
        <v>31.549257058789944</v>
      </c>
      <c r="R18" s="75">
        <v>27.588349690688986</v>
      </c>
    </row>
    <row r="19" spans="1:18" ht="12.75">
      <c r="A19" s="285"/>
      <c r="B19" s="30" t="s">
        <v>77</v>
      </c>
      <c r="D19" s="75">
        <v>9.711777262534213</v>
      </c>
      <c r="E19" s="93">
        <v>15.150979548342145</v>
      </c>
      <c r="F19" s="75">
        <v>11.639178791803156</v>
      </c>
      <c r="G19" s="75">
        <v>6.898834385983979</v>
      </c>
      <c r="H19" s="49">
        <v>4.742914430357311</v>
      </c>
      <c r="I19" s="49">
        <v>15.91324454368698</v>
      </c>
      <c r="J19" s="75">
        <v>21.04978687651133</v>
      </c>
      <c r="K19" s="75">
        <v>17.585891673649733</v>
      </c>
      <c r="L19" s="75">
        <v>11.708999113254011</v>
      </c>
      <c r="M19" s="49">
        <v>13.12789750918064</v>
      </c>
      <c r="N19" s="49">
        <v>25.625021806221195</v>
      </c>
      <c r="O19" s="75">
        <v>36.20076642485348</v>
      </c>
      <c r="P19" s="75">
        <v>29.22507046545289</v>
      </c>
      <c r="Q19" s="75">
        <v>18.60783349923799</v>
      </c>
      <c r="R19" s="75">
        <v>17.87081193953795</v>
      </c>
    </row>
    <row r="20" spans="2:18" ht="12.75">
      <c r="B20" s="30" t="s">
        <v>74</v>
      </c>
      <c r="D20" s="75">
        <v>10.466869189319878</v>
      </c>
      <c r="E20" s="93">
        <v>6.450579066210212</v>
      </c>
      <c r="F20" s="75">
        <v>10.765791182055903</v>
      </c>
      <c r="G20" s="75">
        <v>11.782965328304552</v>
      </c>
      <c r="H20" s="49">
        <v>12.398806987643802</v>
      </c>
      <c r="I20" s="49">
        <v>18.483005334688457</v>
      </c>
      <c r="J20" s="75">
        <v>16.59594393515291</v>
      </c>
      <c r="K20" s="75">
        <v>19.30950170789271</v>
      </c>
      <c r="L20" s="75">
        <v>18.31130811490376</v>
      </c>
      <c r="M20" s="49">
        <v>19.464949490073273</v>
      </c>
      <c r="N20" s="49">
        <v>28.94987452400833</v>
      </c>
      <c r="O20" s="75">
        <v>23.046523001363123</v>
      </c>
      <c r="P20" s="75">
        <v>30.07529288994861</v>
      </c>
      <c r="Q20" s="75">
        <v>30.094273443208312</v>
      </c>
      <c r="R20" s="75">
        <v>31.863756477717075</v>
      </c>
    </row>
    <row r="21" spans="2:18" ht="12.75">
      <c r="B21" s="30" t="s">
        <v>88</v>
      </c>
      <c r="D21" s="75">
        <v>7.414188203464785</v>
      </c>
      <c r="E21" s="93">
        <v>8.970652299346517</v>
      </c>
      <c r="F21" s="75">
        <v>8.38430991719235</v>
      </c>
      <c r="G21" s="75">
        <v>7.1585078496161625</v>
      </c>
      <c r="H21" s="49">
        <v>4.314201397340288</v>
      </c>
      <c r="I21" s="49">
        <v>16.73095738284765</v>
      </c>
      <c r="J21" s="75">
        <v>15.449559807232657</v>
      </c>
      <c r="K21" s="75">
        <v>17.48780161502792</v>
      </c>
      <c r="L21" s="75">
        <v>18.00784243369345</v>
      </c>
      <c r="M21" s="49">
        <v>15.893135347651508</v>
      </c>
      <c r="N21" s="49">
        <v>24.145145586312434</v>
      </c>
      <c r="O21" s="75">
        <v>24.42021210657917</v>
      </c>
      <c r="P21" s="75">
        <v>25.872111532220266</v>
      </c>
      <c r="Q21" s="75">
        <v>25.16635028330961</v>
      </c>
      <c r="R21" s="75">
        <v>20.207336744991792</v>
      </c>
    </row>
    <row r="22" spans="2:18" ht="12.75">
      <c r="B22" s="30" t="s">
        <v>87</v>
      </c>
      <c r="D22" s="75" t="s">
        <v>104</v>
      </c>
      <c r="E22" s="93">
        <v>0.6678377747415716</v>
      </c>
      <c r="F22" s="75" t="s">
        <v>104</v>
      </c>
      <c r="G22" s="75" t="s">
        <v>104</v>
      </c>
      <c r="H22" s="49" t="s">
        <v>104</v>
      </c>
      <c r="I22" s="49">
        <v>17.010217348994953</v>
      </c>
      <c r="J22" s="75">
        <v>19.01098774929102</v>
      </c>
      <c r="K22" s="75">
        <v>16.064518720515583</v>
      </c>
      <c r="L22" s="75">
        <v>14.949689458235751</v>
      </c>
      <c r="M22" s="49">
        <v>17.859893731133006</v>
      </c>
      <c r="N22" s="49">
        <v>17.300709153729404</v>
      </c>
      <c r="O22" s="75">
        <v>19.678825524032593</v>
      </c>
      <c r="P22" s="75">
        <v>16.32144509556263</v>
      </c>
      <c r="Q22" s="75">
        <v>15.042610917687076</v>
      </c>
      <c r="R22" s="75">
        <v>17.904898791978784</v>
      </c>
    </row>
    <row r="23" spans="2:18" ht="12.75">
      <c r="B23" s="30" t="s">
        <v>100</v>
      </c>
      <c r="D23" s="75">
        <v>1.8570655306653012</v>
      </c>
      <c r="E23" s="93">
        <v>1.822588539856671</v>
      </c>
      <c r="F23" s="75">
        <v>1.9676076037646588</v>
      </c>
      <c r="G23" s="75">
        <v>2.5912014930722522</v>
      </c>
      <c r="H23" s="49">
        <v>0.7551559975435356</v>
      </c>
      <c r="I23" s="49">
        <v>26.26959553485509</v>
      </c>
      <c r="J23" s="75">
        <v>25.762215879368238</v>
      </c>
      <c r="K23" s="75">
        <v>27.974119317057973</v>
      </c>
      <c r="L23" s="75">
        <v>25.908675080136533</v>
      </c>
      <c r="M23" s="49">
        <v>25.11698001822279</v>
      </c>
      <c r="N23" s="49">
        <v>28.126661065520388</v>
      </c>
      <c r="O23" s="75">
        <v>27.584804419224906</v>
      </c>
      <c r="P23" s="75">
        <v>29.94172692082263</v>
      </c>
      <c r="Q23" s="75">
        <v>28.499876573208784</v>
      </c>
      <c r="R23" s="75">
        <v>25.872136015766326</v>
      </c>
    </row>
    <row r="24" spans="2:18" ht="12.75">
      <c r="B24" s="30" t="s">
        <v>96</v>
      </c>
      <c r="D24" s="75">
        <v>9.992047012647559</v>
      </c>
      <c r="E24" s="93">
        <v>11.969482037644077</v>
      </c>
      <c r="F24" s="75">
        <v>11.664691167189021</v>
      </c>
      <c r="G24" s="75">
        <v>8.759283986820453</v>
      </c>
      <c r="H24" s="49">
        <v>5.622933165020501</v>
      </c>
      <c r="I24" s="49">
        <v>21.004019326206933</v>
      </c>
      <c r="J24" s="75">
        <v>25.960111281935685</v>
      </c>
      <c r="K24" s="75">
        <v>22.620624158083626</v>
      </c>
      <c r="L24" s="75">
        <v>17.653530016035468</v>
      </c>
      <c r="M24" s="49">
        <v>14.2006699086941</v>
      </c>
      <c r="N24" s="49">
        <v>30.996066338854494</v>
      </c>
      <c r="O24" s="75">
        <v>37.92959331957976</v>
      </c>
      <c r="P24" s="75">
        <v>34.28531532527265</v>
      </c>
      <c r="Q24" s="75">
        <v>26.412814002855917</v>
      </c>
      <c r="R24" s="75">
        <v>19.823603073714597</v>
      </c>
    </row>
    <row r="25" spans="2:18" ht="12.75">
      <c r="B25" s="30" t="s">
        <v>79</v>
      </c>
      <c r="D25" s="75" t="s">
        <v>104</v>
      </c>
      <c r="E25" s="93" t="s">
        <v>104</v>
      </c>
      <c r="F25" s="75" t="s">
        <v>104</v>
      </c>
      <c r="G25" s="75" t="s">
        <v>104</v>
      </c>
      <c r="H25" s="49" t="s">
        <v>104</v>
      </c>
      <c r="I25" s="49">
        <v>12.678351413980668</v>
      </c>
      <c r="J25" s="75">
        <v>15.213480885262134</v>
      </c>
      <c r="K25" s="75">
        <v>13.053974706552664</v>
      </c>
      <c r="L25" s="75">
        <v>11.704628003149491</v>
      </c>
      <c r="M25" s="49">
        <v>10.34675117694761</v>
      </c>
      <c r="N25" s="49">
        <v>12.992507972114895</v>
      </c>
      <c r="O25" s="75">
        <v>15.45973035164335</v>
      </c>
      <c r="P25" s="75">
        <v>13.435490594982285</v>
      </c>
      <c r="Q25" s="75">
        <v>12.040244488635189</v>
      </c>
      <c r="R25" s="75">
        <v>10.620420550368994</v>
      </c>
    </row>
    <row r="26" spans="2:18" ht="12.75">
      <c r="B26" s="30" t="s">
        <v>72</v>
      </c>
      <c r="D26" s="75">
        <v>10.005955926146516</v>
      </c>
      <c r="E26" s="93">
        <v>14.320096269554753</v>
      </c>
      <c r="F26" s="75">
        <v>12.076749435665914</v>
      </c>
      <c r="G26" s="75">
        <v>8.093994778067884</v>
      </c>
      <c r="H26" s="49">
        <v>5.485714285714286</v>
      </c>
      <c r="I26" s="49">
        <v>33.8892197736748</v>
      </c>
      <c r="J26" s="75">
        <v>37.18411552346571</v>
      </c>
      <c r="K26" s="75">
        <v>36.11738148984199</v>
      </c>
      <c r="L26" s="75">
        <v>37.33681462140992</v>
      </c>
      <c r="M26" s="49">
        <v>25.485714285714284</v>
      </c>
      <c r="N26" s="49">
        <v>43.89517569982132</v>
      </c>
      <c r="O26" s="75">
        <v>51.50421179302046</v>
      </c>
      <c r="P26" s="75">
        <v>48.1941309255079</v>
      </c>
      <c r="Q26" s="75">
        <v>45.43080939947781</v>
      </c>
      <c r="R26" s="75">
        <v>30.97142857142857</v>
      </c>
    </row>
    <row r="27" spans="2:18" ht="12.75">
      <c r="B27" s="30" t="s">
        <v>73</v>
      </c>
      <c r="D27" s="75">
        <v>10.874986940414946</v>
      </c>
      <c r="E27" s="93">
        <v>20.889565616749415</v>
      </c>
      <c r="F27" s="75">
        <v>11.17363289563534</v>
      </c>
      <c r="G27" s="75">
        <v>5.630538118360116</v>
      </c>
      <c r="H27" s="49">
        <v>1.7919166910815183</v>
      </c>
      <c r="I27" s="49">
        <v>30.36616884991855</v>
      </c>
      <c r="J27" s="75">
        <v>34.812378780654534</v>
      </c>
      <c r="K27" s="75">
        <v>37.76840143797298</v>
      </c>
      <c r="L27" s="75">
        <v>26.065166036488655</v>
      </c>
      <c r="M27" s="49">
        <v>15.830035050164883</v>
      </c>
      <c r="N27" s="49">
        <v>41.2411557903335</v>
      </c>
      <c r="O27" s="75">
        <v>55.70194439740395</v>
      </c>
      <c r="P27" s="75">
        <v>48.94203433360832</v>
      </c>
      <c r="Q27" s="75">
        <v>31.69570415484877</v>
      </c>
      <c r="R27" s="75">
        <v>17.621951741246402</v>
      </c>
    </row>
    <row r="28" spans="2:18" ht="12.75">
      <c r="B28" s="30" t="s">
        <v>99</v>
      </c>
      <c r="D28" s="75">
        <v>6.596562086112585</v>
      </c>
      <c r="E28" s="93">
        <v>8.119348506164648</v>
      </c>
      <c r="F28" s="75">
        <v>5.4369923337707</v>
      </c>
      <c r="G28" s="75">
        <v>6.554010072518359</v>
      </c>
      <c r="H28" s="49">
        <v>6.4887042483367905</v>
      </c>
      <c r="I28" s="49">
        <v>22.75195124252037</v>
      </c>
      <c r="J28" s="75">
        <v>26.68786406688255</v>
      </c>
      <c r="K28" s="75">
        <v>24.839157974773123</v>
      </c>
      <c r="L28" s="75">
        <v>20.19473043710542</v>
      </c>
      <c r="M28" s="49">
        <v>17.740296171980003</v>
      </c>
      <c r="N28" s="49">
        <v>29.348513328632954</v>
      </c>
      <c r="O28" s="75">
        <v>34.807212573047195</v>
      </c>
      <c r="P28" s="75">
        <v>30.276150308543823</v>
      </c>
      <c r="Q28" s="75">
        <v>26.74874050962378</v>
      </c>
      <c r="R28" s="75">
        <v>24.229000420316794</v>
      </c>
    </row>
    <row r="29" spans="2:18" ht="12.75">
      <c r="B29" s="30" t="s">
        <v>75</v>
      </c>
      <c r="D29" s="75">
        <v>0.8761267109180932</v>
      </c>
      <c r="E29" s="93">
        <v>0.8523094660532283</v>
      </c>
      <c r="F29" s="75">
        <v>0.8676588282633905</v>
      </c>
      <c r="G29" s="75">
        <v>1.0694993972899567</v>
      </c>
      <c r="H29" s="49">
        <v>0.6459669835690505</v>
      </c>
      <c r="I29" s="49">
        <v>17.765599238366942</v>
      </c>
      <c r="J29" s="75">
        <v>20.026729010332197</v>
      </c>
      <c r="K29" s="75">
        <v>16.864341724092363</v>
      </c>
      <c r="L29" s="75">
        <v>18.440163507555297</v>
      </c>
      <c r="M29" s="49">
        <v>13.577172480972523</v>
      </c>
      <c r="N29" s="49">
        <v>18.64172594928504</v>
      </c>
      <c r="O29" s="75">
        <v>20.879038476385425</v>
      </c>
      <c r="P29" s="75">
        <v>17.732000552355753</v>
      </c>
      <c r="Q29" s="75">
        <v>19.50966290484525</v>
      </c>
      <c r="R29" s="75">
        <v>14.223139464541571</v>
      </c>
    </row>
    <row r="30" spans="2:18" ht="12.75">
      <c r="B30" s="30" t="s">
        <v>84</v>
      </c>
      <c r="D30" s="75">
        <v>2.5308760965924764</v>
      </c>
      <c r="E30" s="93">
        <v>2.030058925126025</v>
      </c>
      <c r="F30" s="75">
        <v>2.6432288939087685</v>
      </c>
      <c r="G30" s="75">
        <v>2.6137531895132615</v>
      </c>
      <c r="H30" s="49">
        <v>2.7680790270510047</v>
      </c>
      <c r="I30" s="49">
        <v>31.669845348061923</v>
      </c>
      <c r="J30" s="75">
        <v>35.04517061534472</v>
      </c>
      <c r="K30" s="75">
        <v>31.311559202685874</v>
      </c>
      <c r="L30" s="75">
        <v>31.000856099613916</v>
      </c>
      <c r="M30" s="49">
        <v>29.714880564718783</v>
      </c>
      <c r="N30" s="49">
        <v>34.2007214446544</v>
      </c>
      <c r="O30" s="75">
        <v>37.07522954047075</v>
      </c>
      <c r="P30" s="75">
        <v>33.95478809659465</v>
      </c>
      <c r="Q30" s="75">
        <v>33.61460928912718</v>
      </c>
      <c r="R30" s="75">
        <v>32.482959591769784</v>
      </c>
    </row>
    <row r="31" spans="2:18" ht="12.75">
      <c r="B31" s="30" t="s">
        <v>95</v>
      </c>
      <c r="D31" s="75">
        <v>10.999644304763184</v>
      </c>
      <c r="E31" s="93">
        <v>11.369620615042463</v>
      </c>
      <c r="F31" s="75">
        <v>10.769424417021396</v>
      </c>
      <c r="G31" s="75">
        <v>10.886614441243426</v>
      </c>
      <c r="H31" s="49">
        <v>11.024159376676103</v>
      </c>
      <c r="I31" s="49">
        <v>24.658914347769187</v>
      </c>
      <c r="J31" s="75">
        <v>30.799140159234717</v>
      </c>
      <c r="K31" s="75">
        <v>24.946979597205466</v>
      </c>
      <c r="L31" s="75">
        <v>22.08364761128175</v>
      </c>
      <c r="M31" s="49">
        <v>20.496495132264968</v>
      </c>
      <c r="N31" s="49">
        <v>35.65855865253238</v>
      </c>
      <c r="O31" s="75">
        <v>42.16876077427718</v>
      </c>
      <c r="P31" s="75">
        <v>35.71640401422687</v>
      </c>
      <c r="Q31" s="75">
        <v>32.97026205252518</v>
      </c>
      <c r="R31" s="75">
        <v>31.520654508941075</v>
      </c>
    </row>
    <row r="32" spans="2:18" ht="12.75">
      <c r="B32" s="30" t="s">
        <v>101</v>
      </c>
      <c r="D32" s="75">
        <v>3.10470457785522</v>
      </c>
      <c r="E32" s="93">
        <v>1.6622340425531918</v>
      </c>
      <c r="F32" s="75">
        <v>1.9133370849746765</v>
      </c>
      <c r="G32" s="75">
        <v>4.448621553884712</v>
      </c>
      <c r="H32" s="49">
        <v>4.596100278551532</v>
      </c>
      <c r="I32" s="49">
        <v>29.05116426421669</v>
      </c>
      <c r="J32" s="75">
        <v>34.973404255319146</v>
      </c>
      <c r="K32" s="75">
        <v>31.682611142374792</v>
      </c>
      <c r="L32" s="75">
        <v>24.686716791979954</v>
      </c>
      <c r="M32" s="49">
        <v>24.442896935933145</v>
      </c>
      <c r="N32" s="49">
        <v>32.15586884207191</v>
      </c>
      <c r="O32" s="75">
        <v>36.63563829787234</v>
      </c>
      <c r="P32" s="75">
        <v>33.59594822734947</v>
      </c>
      <c r="Q32" s="75">
        <v>29.135338345864668</v>
      </c>
      <c r="R32" s="75">
        <v>29.038997214484674</v>
      </c>
    </row>
    <row r="33" spans="2:18" ht="12.75">
      <c r="B33" s="30" t="s">
        <v>81</v>
      </c>
      <c r="D33" s="75" t="s">
        <v>171</v>
      </c>
      <c r="E33" s="93" t="s">
        <v>172</v>
      </c>
      <c r="F33" s="75" t="s">
        <v>173</v>
      </c>
      <c r="G33" s="75" t="s">
        <v>174</v>
      </c>
      <c r="H33" s="49" t="s">
        <v>175</v>
      </c>
      <c r="I33" s="49">
        <v>16.59289435543891</v>
      </c>
      <c r="J33" s="75">
        <v>25.61626257851016</v>
      </c>
      <c r="K33" s="75">
        <v>15.46257905096955</v>
      </c>
      <c r="L33" s="75">
        <v>10.953472298010116</v>
      </c>
      <c r="M33" s="49">
        <v>12.561506434519302</v>
      </c>
      <c r="N33" s="49">
        <v>16.59289435543891</v>
      </c>
      <c r="O33" s="75">
        <v>25.61626257851016</v>
      </c>
      <c r="P33" s="75">
        <v>15.46257905096955</v>
      </c>
      <c r="Q33" s="75">
        <v>10.953472298010116</v>
      </c>
      <c r="R33" s="75">
        <v>12.561506434519302</v>
      </c>
    </row>
    <row r="34" spans="2:18" ht="12.75">
      <c r="B34" s="30" t="s">
        <v>92</v>
      </c>
      <c r="D34" s="75" t="s">
        <v>171</v>
      </c>
      <c r="E34" s="93" t="s">
        <v>172</v>
      </c>
      <c r="F34" s="75" t="s">
        <v>173</v>
      </c>
      <c r="G34" s="75" t="s">
        <v>174</v>
      </c>
      <c r="H34" s="49" t="s">
        <v>175</v>
      </c>
      <c r="I34" s="49">
        <v>11.478420443197848</v>
      </c>
      <c r="J34" s="75">
        <v>16.758778425144687</v>
      </c>
      <c r="K34" s="75">
        <v>11.553152072538202</v>
      </c>
      <c r="L34" s="75">
        <v>8.686906277267724</v>
      </c>
      <c r="M34" s="49">
        <v>7.418133626641237</v>
      </c>
      <c r="N34" s="49">
        <v>11.478420443197848</v>
      </c>
      <c r="O34" s="75">
        <v>16.758778425144687</v>
      </c>
      <c r="P34" s="75">
        <v>11.553152072538202</v>
      </c>
      <c r="Q34" s="75">
        <v>8.686906277267724</v>
      </c>
      <c r="R34" s="75">
        <v>7.418133626641237</v>
      </c>
    </row>
    <row r="35" spans="2:18" ht="12.75">
      <c r="B35" s="30" t="s">
        <v>98</v>
      </c>
      <c r="D35" s="75" t="s">
        <v>104</v>
      </c>
      <c r="E35" s="93" t="s">
        <v>104</v>
      </c>
      <c r="F35" s="75" t="s">
        <v>104</v>
      </c>
      <c r="G35" s="75" t="s">
        <v>104</v>
      </c>
      <c r="H35" s="49">
        <v>0.7759467315269316</v>
      </c>
      <c r="I35" s="49">
        <v>14.000907000717739</v>
      </c>
      <c r="J35" s="75">
        <v>15.437990957709284</v>
      </c>
      <c r="K35" s="75">
        <v>13.170977946439171</v>
      </c>
      <c r="L35" s="75">
        <v>14.656890327941367</v>
      </c>
      <c r="M35" s="49">
        <v>11.779807561609898</v>
      </c>
      <c r="N35" s="49">
        <v>14.460914247475111</v>
      </c>
      <c r="O35" s="75">
        <v>15.868339979461462</v>
      </c>
      <c r="P35" s="75">
        <v>13.542373522195177</v>
      </c>
      <c r="Q35" s="75">
        <v>15.01332467853373</v>
      </c>
      <c r="R35" s="75">
        <v>12.555754293136832</v>
      </c>
    </row>
    <row r="36" spans="2:18" ht="12.75">
      <c r="B36" s="30" t="s">
        <v>78</v>
      </c>
      <c r="D36" s="75">
        <v>10.337963001451856</v>
      </c>
      <c r="E36" s="93">
        <v>13.161629474845242</v>
      </c>
      <c r="F36" s="75">
        <v>11.584324421579085</v>
      </c>
      <c r="G36" s="75">
        <v>8.427095814702605</v>
      </c>
      <c r="H36" s="49">
        <v>6.083424993654286</v>
      </c>
      <c r="I36" s="49">
        <v>18.39694119941079</v>
      </c>
      <c r="J36" s="75">
        <v>21.00366057582603</v>
      </c>
      <c r="K36" s="75">
        <v>19.34336546710439</v>
      </c>
      <c r="L36" s="75">
        <v>16.98570264223484</v>
      </c>
      <c r="M36" s="49">
        <v>14.340891784414923</v>
      </c>
      <c r="N36" s="49">
        <v>28.734904200862644</v>
      </c>
      <c r="O36" s="75">
        <v>34.16529005067127</v>
      </c>
      <c r="P36" s="75">
        <v>30.927689888683474</v>
      </c>
      <c r="Q36" s="75">
        <v>25.41279845693745</v>
      </c>
      <c r="R36" s="75">
        <v>20.42431677806921</v>
      </c>
    </row>
    <row r="37" spans="2:18" ht="12.75">
      <c r="B37" s="30" t="s">
        <v>86</v>
      </c>
      <c r="D37" s="75">
        <v>6.662184011845984</v>
      </c>
      <c r="E37" s="93">
        <v>8.3827129692366</v>
      </c>
      <c r="F37" s="75">
        <v>6.577313167600501</v>
      </c>
      <c r="G37" s="75">
        <v>5.773639108972858</v>
      </c>
      <c r="H37" s="49">
        <v>5.9879861835454005</v>
      </c>
      <c r="I37" s="49">
        <v>20.6020849238031</v>
      </c>
      <c r="J37" s="75">
        <v>26.99275275535308</v>
      </c>
      <c r="K37" s="75">
        <v>21.214908631828347</v>
      </c>
      <c r="L37" s="75">
        <v>17.203509771378673</v>
      </c>
      <c r="M37" s="49">
        <v>17.190785665742176</v>
      </c>
      <c r="N37" s="49">
        <v>27.264268935649085</v>
      </c>
      <c r="O37" s="75">
        <v>35.37546572458968</v>
      </c>
      <c r="P37" s="75">
        <v>27.79222179942885</v>
      </c>
      <c r="Q37" s="75">
        <v>22.977148880351532</v>
      </c>
      <c r="R37" s="75">
        <v>23.178771849287575</v>
      </c>
    </row>
    <row r="38" spans="2:18" ht="12.75">
      <c r="B38" s="30" t="s">
        <v>89</v>
      </c>
      <c r="D38" s="75">
        <v>13.8824568099878</v>
      </c>
      <c r="E38" s="93">
        <v>12.010792418064923</v>
      </c>
      <c r="F38" s="75">
        <v>15.400807845423573</v>
      </c>
      <c r="G38" s="75">
        <v>13.961428105529043</v>
      </c>
      <c r="H38" s="49">
        <v>13.837519159153658</v>
      </c>
      <c r="I38" s="49">
        <v>27.68384995661089</v>
      </c>
      <c r="J38" s="75">
        <v>29.79795452997239</v>
      </c>
      <c r="K38" s="75">
        <v>29.85497649566726</v>
      </c>
      <c r="L38" s="75">
        <v>26.117594614027357</v>
      </c>
      <c r="M38" s="49">
        <v>24.449901373920415</v>
      </c>
      <c r="N38" s="49">
        <v>41.566306766598686</v>
      </c>
      <c r="O38" s="75">
        <v>41.80874694803732</v>
      </c>
      <c r="P38" s="75">
        <v>45.25578434109083</v>
      </c>
      <c r="Q38" s="75">
        <v>40.079022719556406</v>
      </c>
      <c r="R38" s="75">
        <v>38.28742053307407</v>
      </c>
    </row>
    <row r="39" spans="2:18" ht="12.75">
      <c r="B39" s="30" t="s">
        <v>82</v>
      </c>
      <c r="D39" s="75" t="s">
        <v>171</v>
      </c>
      <c r="E39" s="93" t="s">
        <v>172</v>
      </c>
      <c r="F39" s="75" t="s">
        <v>173</v>
      </c>
      <c r="G39" s="75" t="s">
        <v>174</v>
      </c>
      <c r="H39" s="49" t="s">
        <v>175</v>
      </c>
      <c r="I39" s="49">
        <v>13.643142635566425</v>
      </c>
      <c r="J39" s="75">
        <v>16.57961246840775</v>
      </c>
      <c r="K39" s="75">
        <v>12.564472869816381</v>
      </c>
      <c r="L39" s="75">
        <v>11.534363345764518</v>
      </c>
      <c r="M39" s="49">
        <v>11.719802424786709</v>
      </c>
      <c r="N39" s="49">
        <v>13.643142635566425</v>
      </c>
      <c r="O39" s="75">
        <v>16.57961246840775</v>
      </c>
      <c r="P39" s="75">
        <v>12.564472869816381</v>
      </c>
      <c r="Q39" s="75">
        <v>11.534363345764518</v>
      </c>
      <c r="R39" s="75">
        <v>11.719802424786709</v>
      </c>
    </row>
    <row r="40" spans="2:18" ht="12.75">
      <c r="B40" s="30" t="s">
        <v>76</v>
      </c>
      <c r="D40" s="75">
        <v>8.367693120542814</v>
      </c>
      <c r="E40" s="93">
        <v>7.574827271963445</v>
      </c>
      <c r="F40" s="75">
        <v>8.662378751878807</v>
      </c>
      <c r="G40" s="75">
        <v>8.827360783062565</v>
      </c>
      <c r="H40" s="49">
        <v>8.347186160706046</v>
      </c>
      <c r="I40" s="49">
        <v>23.29767373075241</v>
      </c>
      <c r="J40" s="75">
        <v>29.08617335496339</v>
      </c>
      <c r="K40" s="75">
        <v>23.621545820514168</v>
      </c>
      <c r="L40" s="75">
        <v>20.62941604486317</v>
      </c>
      <c r="M40" s="49">
        <v>19.53355128763864</v>
      </c>
      <c r="N40" s="49">
        <v>31.665366851295225</v>
      </c>
      <c r="O40" s="75">
        <v>36.661000626926835</v>
      </c>
      <c r="P40" s="75">
        <v>32.283924572392976</v>
      </c>
      <c r="Q40" s="75">
        <v>29.456776827925736</v>
      </c>
      <c r="R40" s="75">
        <v>27.88073744834469</v>
      </c>
    </row>
    <row r="41" spans="2:18" ht="12.75">
      <c r="B41" s="30" t="s">
        <v>71</v>
      </c>
      <c r="D41" s="75">
        <v>8.564456670419231</v>
      </c>
      <c r="E41" s="93">
        <v>8.311362662438153</v>
      </c>
      <c r="F41" s="75">
        <v>8.59226071110844</v>
      </c>
      <c r="G41" s="75">
        <v>8.818049013761286</v>
      </c>
      <c r="H41" s="49">
        <v>8.506757143861943</v>
      </c>
      <c r="I41" s="49">
        <v>30.776723792264466</v>
      </c>
      <c r="J41" s="75">
        <v>28.78053567629982</v>
      </c>
      <c r="K41" s="75">
        <v>31.523626313609967</v>
      </c>
      <c r="L41" s="75">
        <v>29.138730076487384</v>
      </c>
      <c r="M41" s="49">
        <v>34.50998189183086</v>
      </c>
      <c r="N41" s="49">
        <v>39.341180462683695</v>
      </c>
      <c r="O41" s="75">
        <v>37.09189833873798</v>
      </c>
      <c r="P41" s="75">
        <v>40.115887024718404</v>
      </c>
      <c r="Q41" s="75">
        <v>37.95677909024867</v>
      </c>
      <c r="R41" s="75">
        <v>43.01673903569281</v>
      </c>
    </row>
    <row r="42" spans="1:18" ht="12.75" customHeight="1">
      <c r="A42" s="46"/>
      <c r="D42" s="75"/>
      <c r="E42" s="93"/>
      <c r="F42" s="75"/>
      <c r="G42" s="75"/>
      <c r="H42" s="49"/>
      <c r="I42" s="44"/>
      <c r="J42" s="50"/>
      <c r="K42" s="75"/>
      <c r="L42" s="75"/>
      <c r="M42" s="49"/>
      <c r="N42" s="94"/>
      <c r="O42" s="45"/>
      <c r="P42" s="75"/>
      <c r="Q42" s="75"/>
      <c r="R42" s="75"/>
    </row>
    <row r="43" spans="1:18" ht="12.75" customHeight="1">
      <c r="A43" s="46"/>
      <c r="B43" s="76" t="s">
        <v>32</v>
      </c>
      <c r="C43" s="76"/>
      <c r="D43" s="95">
        <v>8.982371478083499</v>
      </c>
      <c r="E43" s="77">
        <v>9.374146609312284</v>
      </c>
      <c r="F43" s="77">
        <v>9.740771632715788</v>
      </c>
      <c r="G43" s="77">
        <v>8.585716314166696</v>
      </c>
      <c r="H43" s="95">
        <v>7.031796172277626</v>
      </c>
      <c r="I43" s="95">
        <v>21.327540313278607</v>
      </c>
      <c r="J43" s="77">
        <v>24.6714786156024</v>
      </c>
      <c r="K43" s="77">
        <v>22.307181647569532</v>
      </c>
      <c r="L43" s="77">
        <v>19.475974988736926</v>
      </c>
      <c r="M43" s="95">
        <v>18.027358346653962</v>
      </c>
      <c r="N43" s="95">
        <v>28.3159780901699</v>
      </c>
      <c r="O43" s="77">
        <v>32.253100025955334</v>
      </c>
      <c r="P43" s="77">
        <v>29.88099961609894</v>
      </c>
      <c r="Q43" s="77">
        <v>26.148302854399184</v>
      </c>
      <c r="R43" s="77">
        <v>23.708441531854216</v>
      </c>
    </row>
    <row r="44" spans="1:18" ht="12.75">
      <c r="A44" s="46"/>
      <c r="B44" s="76" t="s">
        <v>33</v>
      </c>
      <c r="C44" s="76"/>
      <c r="D44" s="77">
        <v>9.163522906329685</v>
      </c>
      <c r="E44" s="96">
        <v>8.678278186211509</v>
      </c>
      <c r="F44" s="77">
        <v>10.04251076371677</v>
      </c>
      <c r="G44" s="77">
        <v>9.004662784755</v>
      </c>
      <c r="H44" s="95">
        <v>7.266967945278151</v>
      </c>
      <c r="I44" s="95">
        <v>19.002662570927534</v>
      </c>
      <c r="J44" s="77">
        <v>22.588995674277086</v>
      </c>
      <c r="K44" s="77">
        <v>19.653104461167413</v>
      </c>
      <c r="L44" s="77">
        <v>17.079872881327937</v>
      </c>
      <c r="M44" s="95">
        <v>16.005226285821443</v>
      </c>
      <c r="N44" s="95">
        <v>25.32847590734395</v>
      </c>
      <c r="O44" s="77">
        <v>29.019126889808376</v>
      </c>
      <c r="P44" s="77">
        <v>26.577445396301666</v>
      </c>
      <c r="Q44" s="77">
        <v>23.282272275925013</v>
      </c>
      <c r="R44" s="77">
        <v>21.37660658414572</v>
      </c>
    </row>
    <row r="45" spans="1:18" ht="26.25" customHeight="1">
      <c r="A45" s="240" t="s">
        <v>34</v>
      </c>
      <c r="B45" s="30"/>
      <c r="C45" s="76"/>
      <c r="D45" s="49"/>
      <c r="E45" s="77"/>
      <c r="F45" s="77"/>
      <c r="G45" s="77"/>
      <c r="H45" s="95"/>
      <c r="I45" s="48"/>
      <c r="J45" s="77"/>
      <c r="K45" s="77"/>
      <c r="L45" s="77"/>
      <c r="M45" s="95"/>
      <c r="N45" s="48"/>
      <c r="O45" s="77"/>
      <c r="P45" s="77"/>
      <c r="Q45" s="77"/>
      <c r="R45" s="77"/>
    </row>
    <row r="46" spans="1:18" ht="12.75">
      <c r="A46" s="240"/>
      <c r="B46" s="30" t="s">
        <v>134</v>
      </c>
      <c r="D46" s="49" t="s">
        <v>176</v>
      </c>
      <c r="E46" s="75" t="s">
        <v>177</v>
      </c>
      <c r="F46" s="75" t="s">
        <v>168</v>
      </c>
      <c r="G46" s="75" t="s">
        <v>178</v>
      </c>
      <c r="H46" s="49" t="s">
        <v>179</v>
      </c>
      <c r="I46" s="44">
        <v>9.454142242772058</v>
      </c>
      <c r="J46" s="75">
        <v>9.113763550026736</v>
      </c>
      <c r="K46" s="75">
        <v>9.793854766541546</v>
      </c>
      <c r="L46" s="75">
        <v>9.675028811152997</v>
      </c>
      <c r="M46" s="49">
        <v>9.21828543675836</v>
      </c>
      <c r="N46" s="49">
        <v>9.454142242772058</v>
      </c>
      <c r="O46" s="75">
        <v>9.113763550026736</v>
      </c>
      <c r="P46" s="75">
        <v>9.793854766541546</v>
      </c>
      <c r="Q46" s="75">
        <v>9.675028811152997</v>
      </c>
      <c r="R46" s="75">
        <v>9.21828543675836</v>
      </c>
    </row>
    <row r="47" spans="1:18" ht="12.75" customHeight="1">
      <c r="A47" s="240"/>
      <c r="B47" s="30" t="s">
        <v>132</v>
      </c>
      <c r="D47" s="49">
        <v>7.944734477196405</v>
      </c>
      <c r="E47" s="75">
        <v>10.203318931358172</v>
      </c>
      <c r="F47" s="75">
        <v>5.6280182806507675</v>
      </c>
      <c r="G47" s="75">
        <v>7.896334357311379</v>
      </c>
      <c r="H47" s="49">
        <v>7.802338506137783</v>
      </c>
      <c r="I47" s="44">
        <v>18.286353920731063</v>
      </c>
      <c r="J47" s="75">
        <v>19.655622826334437</v>
      </c>
      <c r="K47" s="75">
        <v>16.91311956748934</v>
      </c>
      <c r="L47" s="75">
        <v>17.869671836849967</v>
      </c>
      <c r="M47" s="49">
        <v>18.680353109542928</v>
      </c>
      <c r="N47" s="49">
        <v>26.23108839792747</v>
      </c>
      <c r="O47" s="75">
        <v>29.85894175769261</v>
      </c>
      <c r="P47" s="75">
        <v>22.541137848140107</v>
      </c>
      <c r="Q47" s="75">
        <v>25.766006194161346</v>
      </c>
      <c r="R47" s="75">
        <v>26.48269161568071</v>
      </c>
    </row>
    <row r="48" spans="1:18" ht="12.75">
      <c r="A48" s="240"/>
      <c r="B48" s="30" t="s">
        <v>131</v>
      </c>
      <c r="D48" s="49">
        <v>14.05080295536423</v>
      </c>
      <c r="E48" s="75">
        <v>12.241224122412241</v>
      </c>
      <c r="F48" s="75">
        <v>15.403830141548713</v>
      </c>
      <c r="G48" s="75">
        <v>14.265540634085559</v>
      </c>
      <c r="H48" s="49">
        <v>15.126751167444965</v>
      </c>
      <c r="I48" s="44">
        <v>26.67155156622092</v>
      </c>
      <c r="J48" s="75">
        <v>23.62460735869505</v>
      </c>
      <c r="K48" s="75">
        <v>28.36525117957258</v>
      </c>
      <c r="L48" s="75">
        <v>27.70870829295307</v>
      </c>
      <c r="M48" s="49">
        <v>28.512341561040692</v>
      </c>
      <c r="N48" s="49">
        <v>40.722354521585146</v>
      </c>
      <c r="O48" s="75">
        <v>35.86583148110729</v>
      </c>
      <c r="P48" s="75">
        <v>43.76908132112129</v>
      </c>
      <c r="Q48" s="75">
        <v>41.97424892703863</v>
      </c>
      <c r="R48" s="75">
        <v>43.63909272848566</v>
      </c>
    </row>
    <row r="49" spans="1:18" ht="12.75">
      <c r="A49" s="240"/>
      <c r="B49" s="30" t="s">
        <v>102</v>
      </c>
      <c r="C49" s="21">
        <v>1</v>
      </c>
      <c r="D49" s="49">
        <v>30.03791836005157</v>
      </c>
      <c r="E49" s="75">
        <v>31.42381362701801</v>
      </c>
      <c r="F49" s="75">
        <v>32.8435897067199</v>
      </c>
      <c r="G49" s="75">
        <v>29.20921934514697</v>
      </c>
      <c r="H49" s="49">
        <v>23.467416690463054</v>
      </c>
      <c r="I49" s="44">
        <v>19.39</v>
      </c>
      <c r="J49" s="75">
        <v>18.74681122385945</v>
      </c>
      <c r="K49" s="75">
        <v>19.413532613849465</v>
      </c>
      <c r="L49" s="75">
        <v>19.974260762129102</v>
      </c>
      <c r="M49" s="49">
        <v>20.837148547725004</v>
      </c>
      <c r="N49" s="49">
        <v>49.63662582159467</v>
      </c>
      <c r="O49" s="75">
        <v>49.11</v>
      </c>
      <c r="P49" s="75">
        <v>52.25712232056936</v>
      </c>
      <c r="Q49" s="75">
        <v>49.183480107276075</v>
      </c>
      <c r="R49" s="75">
        <v>44.30456523818806</v>
      </c>
    </row>
    <row r="50" spans="1:18" ht="12.75">
      <c r="A50" s="240"/>
      <c r="B50" s="65" t="s">
        <v>133</v>
      </c>
      <c r="C50" s="79"/>
      <c r="D50" s="97">
        <v>8.945153108950965</v>
      </c>
      <c r="E50" s="80">
        <v>9.419918770333528</v>
      </c>
      <c r="F50" s="80">
        <v>9.179407490142673</v>
      </c>
      <c r="G50" s="80">
        <v>8.665810762309672</v>
      </c>
      <c r="H50" s="97">
        <v>8.412041597409425</v>
      </c>
      <c r="I50" s="67">
        <v>10.037333519058285</v>
      </c>
      <c r="J50" s="80">
        <v>12.934414698966787</v>
      </c>
      <c r="K50" s="80">
        <v>9.781963585515511</v>
      </c>
      <c r="L50" s="80">
        <v>8.834212967561879</v>
      </c>
      <c r="M50" s="97">
        <v>8.256740648747005</v>
      </c>
      <c r="N50" s="97">
        <v>18.982486628009248</v>
      </c>
      <c r="O50" s="80">
        <v>22.354333469300315</v>
      </c>
      <c r="P50" s="80">
        <v>18.961371075658185</v>
      </c>
      <c r="Q50" s="80">
        <v>17.50002372987155</v>
      </c>
      <c r="R50" s="80">
        <v>16.668782246156432</v>
      </c>
    </row>
    <row r="51" spans="1:18" ht="12.75">
      <c r="A51" s="64"/>
      <c r="D51" s="98"/>
      <c r="E51" s="98"/>
      <c r="F51" s="98"/>
      <c r="G51" s="98"/>
      <c r="H51" s="98"/>
      <c r="I51" s="98"/>
      <c r="J51" s="98"/>
      <c r="K51" s="98"/>
      <c r="L51" s="98"/>
      <c r="M51" s="98"/>
      <c r="N51" s="98"/>
      <c r="O51" s="98"/>
      <c r="P51" s="98"/>
      <c r="Q51" s="98"/>
      <c r="R51" s="98"/>
    </row>
    <row r="52" spans="2:18" ht="63.75" customHeight="1">
      <c r="B52" s="247" t="s">
        <v>55</v>
      </c>
      <c r="C52" s="247"/>
      <c r="D52" s="277"/>
      <c r="E52" s="277"/>
      <c r="F52" s="277"/>
      <c r="G52" s="277"/>
      <c r="H52" s="277"/>
      <c r="I52" s="277"/>
      <c r="J52" s="277"/>
      <c r="K52" s="277"/>
      <c r="L52" s="277"/>
      <c r="M52" s="277"/>
      <c r="N52" s="19"/>
      <c r="O52" s="19"/>
      <c r="P52" s="19"/>
      <c r="Q52" s="19"/>
      <c r="R52" s="19"/>
    </row>
    <row r="53" spans="2:16" ht="12.75">
      <c r="B53" s="68" t="s">
        <v>35</v>
      </c>
      <c r="C53" s="68"/>
      <c r="P53" s="99"/>
    </row>
    <row r="54" spans="2:13" ht="87.75" customHeight="1">
      <c r="B54" s="22"/>
      <c r="C54" s="22"/>
      <c r="D54" s="22"/>
      <c r="E54" s="22"/>
      <c r="F54" s="22"/>
      <c r="G54" s="22"/>
      <c r="H54" s="22"/>
      <c r="I54" s="22"/>
      <c r="J54" s="22"/>
      <c r="K54" s="22"/>
      <c r="L54" s="22"/>
      <c r="M54" s="22"/>
    </row>
  </sheetData>
  <sheetProtection/>
  <mergeCells count="7">
    <mergeCell ref="B52:M52"/>
    <mergeCell ref="B5:M5"/>
    <mergeCell ref="D7:H7"/>
    <mergeCell ref="I7:M7"/>
    <mergeCell ref="N7:R7"/>
    <mergeCell ref="A11:A19"/>
    <mergeCell ref="A45:A50"/>
  </mergeCells>
  <hyperlinks>
    <hyperlink ref="A1" r:id="rId1" display="http://www.sourceoecd.org/9789264055988"/>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logez_K</dc:creator>
  <cp:keywords/>
  <dc:description/>
  <cp:lastModifiedBy>Bonati_C</cp:lastModifiedBy>
  <cp:lastPrinted>2010-04-06T10:03:12Z</cp:lastPrinted>
  <dcterms:created xsi:type="dcterms:W3CDTF">2010-01-25T10:07:49Z</dcterms:created>
  <dcterms:modified xsi:type="dcterms:W3CDTF">2010-09-20T09:48:57Z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dicators">
    <vt:lpwstr>3</vt:lpwstr>
  </property>
  <property fmtid="{D5CDD505-2E9C-101B-9397-08002B2CF9AE}" pid="3" name="ContentType">
    <vt:lpwstr>Document</vt:lpwstr>
  </property>
  <property fmtid="{D5CDD505-2E9C-101B-9397-08002B2CF9AE}" pid="4" name="Language">
    <vt:lpwstr>English</vt:lpwstr>
  </property>
  <property fmtid="{D5CDD505-2E9C-101B-9397-08002B2CF9AE}" pid="5" name="Format">
    <vt:lpwstr>Tables&amp;Charts</vt:lpwstr>
  </property>
  <property fmtid="{D5CDD505-2E9C-101B-9397-08002B2CF9AE}" pid="6" name="display_urn:schemas-microsoft-com:office:office#Editor">
    <vt:lpwstr>BOIRON Marika, EDU/IA</vt:lpwstr>
  </property>
  <property fmtid="{D5CDD505-2E9C-101B-9397-08002B2CF9AE}" pid="7" name="xd_Signature">
    <vt:lpwstr/>
  </property>
  <property fmtid="{D5CDD505-2E9C-101B-9397-08002B2CF9AE}" pid="8" name="TemplateUrl">
    <vt:lpwstr/>
  </property>
  <property fmtid="{D5CDD505-2E9C-101B-9397-08002B2CF9AE}" pid="9" name="xd_ProgID">
    <vt:lpwstr/>
  </property>
  <property fmtid="{D5CDD505-2E9C-101B-9397-08002B2CF9AE}" pid="10" name="display_urn:schemas-microsoft-com:office:office#Author">
    <vt:lpwstr>LOGEZ Karinne, EDU/IA</vt:lpwstr>
  </property>
  <property fmtid="{D5CDD505-2E9C-101B-9397-08002B2CF9AE}" pid="11" name="_SharedFileIndex">
    <vt:lpwstr/>
  </property>
</Properties>
</file>