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8475" firstSheet="1" activeTab="1"/>
  </bookViews>
  <sheets>
    <sheet name="Data_Fig 3.1" sheetId="1" state="hidden" r:id="rId1"/>
    <sheet name="Fig 3.1" sheetId="2" r:id="rId2"/>
  </sheets>
  <externalReferences>
    <externalReference r:id="rId3"/>
  </externalReferences>
  <definedNames>
    <definedName name="_Ref483217256" localSheetId="1">'Fig 3.1'!$A$6</definedName>
    <definedName name="Footnotes" localSheetId="1">'Fig 3.1'!$A$23:$J$25</definedName>
    <definedName name="Mendeley_RubhfwGbbDamiUVBrw3uHg_5" localSheetId="1">'Fig 3.1'!$A$27</definedName>
    <definedName name="_xlnm.Print_Area">[1]SENDCMP!#REF!</definedName>
    <definedName name="Title" localSheetId="1">'Fig 3.1'!$A$6:$J$7</definedName>
  </definedNames>
  <calcPr calcId="145621"/>
</workbook>
</file>

<file path=xl/calcChain.xml><?xml version="1.0" encoding="utf-8"?>
<calcChain xmlns="http://schemas.openxmlformats.org/spreadsheetml/2006/main">
  <c r="AA39" i="1" l="1"/>
  <c r="AB39" i="1" s="1"/>
  <c r="Z39" i="1"/>
  <c r="Y39" i="1"/>
  <c r="J39" i="1"/>
  <c r="K39" i="1" s="1"/>
  <c r="I39" i="1"/>
  <c r="H39" i="1"/>
  <c r="AA38" i="1"/>
  <c r="AB38" i="1" s="1"/>
  <c r="Z38" i="1"/>
  <c r="Y38" i="1"/>
  <c r="J38" i="1"/>
  <c r="K38" i="1" s="1"/>
  <c r="I38" i="1"/>
  <c r="H38" i="1"/>
  <c r="AA37" i="1"/>
  <c r="AB37" i="1" s="1"/>
  <c r="Z37" i="1"/>
  <c r="Y37" i="1"/>
  <c r="J37" i="1"/>
  <c r="K37" i="1" s="1"/>
  <c r="I37" i="1"/>
  <c r="H37" i="1"/>
  <c r="AA36" i="1"/>
  <c r="AB36" i="1" s="1"/>
  <c r="Z36" i="1"/>
  <c r="Y36" i="1"/>
  <c r="J36" i="1"/>
  <c r="K36" i="1" s="1"/>
  <c r="I36" i="1"/>
  <c r="H36" i="1"/>
  <c r="AA35" i="1"/>
  <c r="AB35" i="1" s="1"/>
  <c r="Z35" i="1"/>
  <c r="Y35" i="1"/>
  <c r="J35" i="1"/>
  <c r="K35" i="1" s="1"/>
  <c r="I35" i="1"/>
  <c r="H35" i="1"/>
  <c r="AA34" i="1"/>
  <c r="AB34" i="1" s="1"/>
  <c r="Z34" i="1"/>
  <c r="Y34" i="1"/>
  <c r="J34" i="1"/>
  <c r="K34" i="1" s="1"/>
  <c r="I34" i="1"/>
  <c r="H34" i="1"/>
  <c r="AA33" i="1"/>
  <c r="AB33" i="1" s="1"/>
  <c r="Z33" i="1"/>
  <c r="Y33" i="1"/>
  <c r="J33" i="1"/>
  <c r="K33" i="1" s="1"/>
  <c r="I33" i="1"/>
  <c r="H33" i="1"/>
  <c r="AA32" i="1"/>
  <c r="AB32" i="1" s="1"/>
  <c r="Z32" i="1"/>
  <c r="Y32" i="1"/>
  <c r="J32" i="1"/>
  <c r="K32" i="1" s="1"/>
  <c r="I32" i="1"/>
  <c r="H32" i="1"/>
  <c r="AA31" i="1"/>
  <c r="AB31" i="1" s="1"/>
  <c r="Z31" i="1"/>
  <c r="Y31" i="1"/>
  <c r="J31" i="1"/>
  <c r="K31" i="1" s="1"/>
  <c r="I31" i="1"/>
  <c r="H31" i="1"/>
  <c r="AA30" i="1"/>
  <c r="AB30" i="1" s="1"/>
  <c r="Z30" i="1"/>
  <c r="Y30" i="1"/>
  <c r="J30" i="1"/>
  <c r="K30" i="1" s="1"/>
  <c r="I30" i="1"/>
  <c r="H30" i="1"/>
  <c r="AA29" i="1"/>
  <c r="AB29" i="1" s="1"/>
  <c r="Z29" i="1"/>
  <c r="Y29" i="1"/>
  <c r="J29" i="1"/>
  <c r="K29" i="1" s="1"/>
  <c r="I29" i="1"/>
  <c r="H29" i="1"/>
  <c r="AA28" i="1"/>
  <c r="AB28" i="1" s="1"/>
  <c r="Z28" i="1"/>
  <c r="Y28" i="1"/>
  <c r="J28" i="1"/>
  <c r="K28" i="1" s="1"/>
  <c r="I28" i="1"/>
  <c r="H28" i="1"/>
  <c r="AA27" i="1"/>
  <c r="AB27" i="1" s="1"/>
  <c r="Z27" i="1"/>
  <c r="Y27" i="1"/>
  <c r="J27" i="1"/>
  <c r="K27" i="1" s="1"/>
  <c r="I27" i="1"/>
  <c r="H27" i="1"/>
  <c r="AA26" i="1"/>
  <c r="AB26" i="1" s="1"/>
  <c r="Z26" i="1"/>
  <c r="Y26" i="1"/>
  <c r="J26" i="1"/>
  <c r="K26" i="1" s="1"/>
  <c r="I26" i="1"/>
  <c r="H26" i="1"/>
  <c r="AA25" i="1"/>
  <c r="AB25" i="1" s="1"/>
  <c r="Z25" i="1"/>
  <c r="Y25" i="1"/>
  <c r="J25" i="1"/>
  <c r="K25" i="1" s="1"/>
  <c r="I25" i="1"/>
  <c r="H25" i="1"/>
  <c r="W24" i="1"/>
  <c r="V24" i="1"/>
  <c r="AA24" i="1" s="1"/>
  <c r="U24" i="1"/>
  <c r="T24" i="1"/>
  <c r="F24" i="1"/>
  <c r="E24" i="1"/>
  <c r="J24" i="1" s="1"/>
  <c r="D24" i="1"/>
  <c r="C24" i="1"/>
  <c r="AA23" i="1"/>
  <c r="AB23" i="1" s="1"/>
  <c r="Z23" i="1"/>
  <c r="Y23" i="1"/>
  <c r="J23" i="1"/>
  <c r="K23" i="1" s="1"/>
  <c r="I23" i="1"/>
  <c r="H23" i="1"/>
  <c r="AA22" i="1"/>
  <c r="AB22" i="1" s="1"/>
  <c r="Z22" i="1"/>
  <c r="Y22" i="1"/>
  <c r="J22" i="1"/>
  <c r="K22" i="1" s="1"/>
  <c r="I22" i="1"/>
  <c r="H22" i="1"/>
  <c r="AA21" i="1"/>
  <c r="AB21" i="1" s="1"/>
  <c r="Z21" i="1"/>
  <c r="Y21" i="1"/>
  <c r="J21" i="1"/>
  <c r="K21" i="1" s="1"/>
  <c r="I21" i="1"/>
  <c r="H21" i="1"/>
  <c r="AA20" i="1"/>
  <c r="AB20" i="1" s="1"/>
  <c r="Z20" i="1"/>
  <c r="Y20" i="1"/>
  <c r="J20" i="1"/>
  <c r="K20" i="1" s="1"/>
  <c r="I20" i="1"/>
  <c r="H20" i="1"/>
  <c r="AA19" i="1"/>
  <c r="AB19" i="1" s="1"/>
  <c r="Z19" i="1"/>
  <c r="Y19" i="1"/>
  <c r="J19" i="1"/>
  <c r="K19" i="1" s="1"/>
  <c r="I19" i="1"/>
  <c r="H19" i="1"/>
  <c r="AA18" i="1"/>
  <c r="AB18" i="1" s="1"/>
  <c r="Z18" i="1"/>
  <c r="Y18" i="1"/>
  <c r="J18" i="1"/>
  <c r="K18" i="1" s="1"/>
  <c r="I18" i="1"/>
  <c r="H18" i="1"/>
  <c r="AA17" i="1"/>
  <c r="AB17" i="1" s="1"/>
  <c r="Z17" i="1"/>
  <c r="Y17" i="1"/>
  <c r="J17" i="1"/>
  <c r="K17" i="1" s="1"/>
  <c r="I17" i="1"/>
  <c r="H17" i="1"/>
  <c r="AA16" i="1"/>
  <c r="AB16" i="1" s="1"/>
  <c r="Z16" i="1"/>
  <c r="Y16" i="1"/>
  <c r="J16" i="1"/>
  <c r="K16" i="1" s="1"/>
  <c r="I16" i="1"/>
  <c r="H16" i="1"/>
  <c r="AA15" i="1"/>
  <c r="AB15" i="1" s="1"/>
  <c r="Z15" i="1"/>
  <c r="Y15" i="1"/>
  <c r="J15" i="1"/>
  <c r="K15" i="1" s="1"/>
  <c r="I15" i="1"/>
  <c r="H15" i="1"/>
  <c r="AA14" i="1"/>
  <c r="AB14" i="1" s="1"/>
  <c r="Z14" i="1"/>
  <c r="Y14" i="1"/>
  <c r="J14" i="1"/>
  <c r="K14" i="1" s="1"/>
  <c r="I14" i="1"/>
  <c r="H14" i="1"/>
  <c r="AA13" i="1"/>
  <c r="AB13" i="1" s="1"/>
  <c r="Z13" i="1"/>
  <c r="Y13" i="1"/>
  <c r="J13" i="1"/>
  <c r="K13" i="1" s="1"/>
  <c r="I13" i="1"/>
  <c r="H13" i="1"/>
  <c r="AA12" i="1"/>
  <c r="AB12" i="1" s="1"/>
  <c r="Z12" i="1"/>
  <c r="Y12" i="1"/>
  <c r="J12" i="1"/>
  <c r="K12" i="1" s="1"/>
  <c r="I12" i="1"/>
  <c r="H12" i="1"/>
  <c r="AA11" i="1"/>
  <c r="AB11" i="1" s="1"/>
  <c r="Z11" i="1"/>
  <c r="Y11" i="1"/>
  <c r="J11" i="1"/>
  <c r="K11" i="1" s="1"/>
  <c r="I11" i="1"/>
  <c r="H11" i="1"/>
  <c r="AA10" i="1"/>
  <c r="AB10" i="1" s="1"/>
  <c r="Z10" i="1"/>
  <c r="Y10" i="1"/>
  <c r="J10" i="1"/>
  <c r="K10" i="1" s="1"/>
  <c r="I10" i="1"/>
  <c r="H10" i="1"/>
  <c r="AA9" i="1"/>
  <c r="AB9" i="1" s="1"/>
  <c r="Z9" i="1"/>
  <c r="Y9" i="1"/>
  <c r="J9" i="1"/>
  <c r="K9" i="1" s="1"/>
  <c r="I9" i="1"/>
  <c r="H9" i="1"/>
  <c r="AA8" i="1"/>
  <c r="AB8" i="1" s="1"/>
  <c r="Z8" i="1"/>
  <c r="Y8" i="1"/>
  <c r="J8" i="1"/>
  <c r="K8" i="1" s="1"/>
  <c r="I8" i="1"/>
  <c r="H8" i="1"/>
  <c r="AA7" i="1"/>
  <c r="AB7" i="1" s="1"/>
  <c r="Z7" i="1"/>
  <c r="Y7" i="1"/>
  <c r="J7" i="1"/>
  <c r="K7" i="1" s="1"/>
  <c r="I7" i="1"/>
  <c r="H7" i="1"/>
  <c r="AA6" i="1"/>
  <c r="AB6" i="1" s="1"/>
  <c r="Z6" i="1"/>
  <c r="Y6" i="1"/>
  <c r="J6" i="1"/>
  <c r="K6" i="1" s="1"/>
  <c r="I6" i="1"/>
  <c r="H6" i="1"/>
  <c r="AA5" i="1"/>
  <c r="AB5" i="1" s="1"/>
  <c r="Z5" i="1"/>
  <c r="Y5" i="1"/>
  <c r="J5" i="1"/>
  <c r="K5" i="1" s="1"/>
  <c r="I5" i="1"/>
  <c r="H5" i="1"/>
  <c r="AA4" i="1"/>
  <c r="AB4" i="1" s="1"/>
  <c r="Z4" i="1"/>
  <c r="Y4" i="1"/>
  <c r="J4" i="1"/>
  <c r="K4" i="1" s="1"/>
  <c r="I4" i="1"/>
  <c r="H4" i="1"/>
  <c r="H24" i="1" l="1"/>
  <c r="Y24" i="1"/>
  <c r="I24" i="1"/>
  <c r="K24" i="1" s="1"/>
  <c r="Z24" i="1"/>
  <c r="AB24" i="1" s="1"/>
</calcChain>
</file>

<file path=xl/sharedStrings.xml><?xml version="1.0" encoding="utf-8"?>
<sst xmlns="http://schemas.openxmlformats.org/spreadsheetml/2006/main" count="180" uniqueCount="65">
  <si>
    <t>Employment by professional status in all activities (thousands)</t>
  </si>
  <si>
    <t>(%)</t>
  </si>
  <si>
    <t>2016 Percentages</t>
  </si>
  <si>
    <t>Civil Employment</t>
  </si>
  <si>
    <t>Employees</t>
  </si>
  <si>
    <t>Employers and self-employed persons</t>
  </si>
  <si>
    <t>Unpaid family workers</t>
  </si>
  <si>
    <t>Self-employed persons</t>
  </si>
  <si>
    <t>Contributing family workers</t>
  </si>
  <si>
    <t>(Non-salaried workers)</t>
  </si>
  <si>
    <t>Self-employed</t>
  </si>
  <si>
    <t xml:space="preserve">  Civil Employment all status, all activities</t>
  </si>
  <si>
    <t xml:space="preserve">  Employees in all activities</t>
  </si>
  <si>
    <t xml:space="preserve">  Employers and persons working on own account all activities</t>
  </si>
  <si>
    <t xml:space="preserve">  Unpaid family workers all activities</t>
  </si>
  <si>
    <t>United States</t>
  </si>
  <si>
    <t>Norway</t>
  </si>
  <si>
    <t>Canada</t>
  </si>
  <si>
    <t>Denmark</t>
  </si>
  <si>
    <t>Luxembourg</t>
  </si>
  <si>
    <t>Estonia</t>
  </si>
  <si>
    <t>Sweden</t>
  </si>
  <si>
    <t>Australia</t>
  </si>
  <si>
    <t>Germany</t>
  </si>
  <si>
    <t>Japan</t>
  </si>
  <si>
    <t>Hungary</t>
  </si>
  <si>
    <t>France</t>
  </si>
  <si>
    <t>Latvia</t>
  </si>
  <si>
    <t>Iceland</t>
  </si>
  <si>
    <t>Austria</t>
  </si>
  <si>
    <t>Israel</t>
  </si>
  <si>
    <t>Finland</t>
  </si>
  <si>
    <t>Slovenia</t>
  </si>
  <si>
    <t>Switzerland</t>
  </si>
  <si>
    <t>Belgium</t>
  </si>
  <si>
    <t xml:space="preserve">OECD </t>
  </si>
  <si>
    <t>OECD</t>
  </si>
  <si>
    <t>Slovak Republic</t>
  </si>
  <si>
    <t>United Kingdom</t>
  </si>
  <si>
    <t>Netherlands</t>
  </si>
  <si>
    <t>Ireland</t>
  </si>
  <si>
    <t>Spain</t>
  </si>
  <si>
    <t>Czech Republic</t>
  </si>
  <si>
    <t>Portugal</t>
  </si>
  <si>
    <t>New Zealand</t>
  </si>
  <si>
    <t>Poland</t>
  </si>
  <si>
    <t>Italy</t>
  </si>
  <si>
    <t>Korea</t>
  </si>
  <si>
    <t>Chile</t>
  </si>
  <si>
    <t>Mexico</t>
  </si>
  <si>
    <t>Turkey</t>
  </si>
  <si>
    <t>Greece</t>
  </si>
  <si>
    <t>All data are for 2016 except Latvia (2015).</t>
  </si>
  <si>
    <r>
      <t xml:space="preserve">Figure 3.1. </t>
    </r>
    <r>
      <rPr>
        <b/>
        <sz val="10"/>
        <rFont val="Arial Narrow"/>
        <family val="2"/>
      </rPr>
      <t>Self-employment and contributing family work are prominent in Korea</t>
    </r>
  </si>
  <si>
    <t>Employment by status in OECD countries, 2016 (percentage of total employment)</t>
  </si>
  <si>
    <r>
      <rPr>
        <i/>
        <sz val="10"/>
        <rFont val="Arial Narrow"/>
        <family val="2"/>
      </rPr>
      <t>Note:</t>
    </r>
    <r>
      <rPr>
        <sz val="10"/>
        <rFont val="Arial Narrow"/>
        <family val="2"/>
      </rPr>
      <t xml:space="preserve"> All data are for 2016 except Latvia (2015).</t>
    </r>
  </si>
  <si>
    <r>
      <rPr>
        <i/>
        <sz val="10"/>
        <rFont val="Arial Narrow"/>
        <family val="2"/>
      </rPr>
      <t>a)</t>
    </r>
    <r>
      <rPr>
        <sz val="10"/>
        <rFont val="Arial Narrow"/>
        <family val="2"/>
      </rPr>
      <t xml:space="preserve"> Weighted average of the 35 OECD countries.</t>
    </r>
  </si>
  <si>
    <r>
      <rPr>
        <i/>
        <sz val="10"/>
        <rFont val="Arial Narrow"/>
        <family val="2"/>
      </rPr>
      <t>Source: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Employment by activities and status</t>
    </r>
    <r>
      <rPr>
        <sz val="10"/>
        <rFont val="Arial Narrow"/>
        <family val="2"/>
      </rPr>
      <t xml:space="preserve"> (ALFS), a subset of the </t>
    </r>
    <r>
      <rPr>
        <i/>
        <sz val="10"/>
        <rFont val="Arial Narrow"/>
        <family val="2"/>
      </rPr>
      <t>OECD Annual Labour Force Statistics</t>
    </r>
    <r>
      <rPr>
        <sz val="10"/>
        <rFont val="Arial Narrow"/>
        <family val="2"/>
      </rPr>
      <t xml:space="preserve"> (ALFS) Database, </t>
    </r>
    <r>
      <rPr>
        <u/>
        <sz val="10"/>
        <color rgb="FF0000FF"/>
        <rFont val="Arial Narrow"/>
        <family val="2"/>
      </rPr>
      <t>http://stats.oecd.org//Index.aspx?QueryId=81036</t>
    </r>
    <r>
      <rPr>
        <sz val="10"/>
        <rFont val="Arial Narrow"/>
        <family val="2"/>
      </rPr>
      <t xml:space="preserve"> (accessed on 07 November 2017).</t>
    </r>
  </si>
  <si>
    <t>Self-employed
(%)</t>
  </si>
  <si>
    <t>Contributing family workers (%)</t>
  </si>
  <si>
    <t>Connecting People with Jobs, Towards Better Social and Employment Security in Korea - © OECD 2018</t>
  </si>
  <si>
    <t>Chapter 3</t>
  </si>
  <si>
    <t xml:space="preserve">Figure 3.1. Self-employment and contributing family work are prominent in Korea </t>
  </si>
  <si>
    <t>Version 1 - Last updated: 07-Feb-2018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</si>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</sst>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General_)"/>
    <numFmt numFmtId="168" formatCode="#,##0.000"/>
    <numFmt numFmtId="169" formatCode="#,##0.00__;\-#,##0.00__;#,##0.00__;@__"/>
    <numFmt numFmtId="170" formatCode="_ * #,##0.00_ ;_ * \-#,##0.00_ ;_ * &quot;-&quot;??_ ;_ @_ "/>
    <numFmt numFmtId="171" formatCode="_-* #,##0\ _F_B_-;\-* #,##0\ _F_B_-;_-* &quot;-&quot;\ _F_B_-;_-@_-"/>
    <numFmt numFmtId="172" formatCode="_-* #,##0.00\ _F_B_-;\-* #,##0.00\ _F_B_-;_-* &quot;-&quot;??\ _F_B_-;_-@_-"/>
    <numFmt numFmtId="173" formatCode="_-* #,##0\ &quot;FB&quot;_-;\-* #,##0\ &quot;FB&quot;_-;_-* &quot;-&quot;\ &quot;FB&quot;_-;_-@_-"/>
    <numFmt numFmtId="174" formatCode="_-* #,##0.00\ &quot;FB&quot;_-;\-* #,##0.00\ &quot;FB&quot;_-;_-* &quot;-&quot;??\ &quot;FB&quot;_-;_-@_-"/>
    <numFmt numFmtId="175" formatCode="0.00_)"/>
  </numFmts>
  <fonts count="57"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rgb="FFFF0000"/>
      <name val="Arial Narrow"/>
      <family val="2"/>
    </font>
    <font>
      <b/>
      <sz val="8"/>
      <color rgb="FF0000FF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i/>
      <sz val="10"/>
      <name val="Arial Narrow"/>
      <family val="2"/>
    </font>
    <font>
      <u/>
      <sz val="10"/>
      <color rgb="FF0000FF"/>
      <name val="Arial Narrow"/>
      <family val="2"/>
    </font>
    <font>
      <i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8"/>
      <name val="Helvetic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9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0"/>
      <color indexed="8"/>
      <name val="Times"/>
      <family val="1"/>
    </font>
    <font>
      <sz val="9"/>
      <name val="Times New Roman"/>
      <family val="1"/>
    </font>
    <font>
      <sz val="12"/>
      <name val="Arial CE"/>
    </font>
    <font>
      <b/>
      <sz val="11"/>
      <color rgb="FF3F3F3F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u/>
      <sz val="9"/>
      <color theme="10"/>
      <name val="Arial"/>
      <family val="2"/>
    </font>
    <font>
      <sz val="10"/>
      <color rgb="FF01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FF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0000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rgb="FF0000FF"/>
      </bottom>
      <diagonal/>
    </border>
  </borders>
  <cellStyleXfs count="13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167" fontId="18" fillId="0" borderId="0">
      <alignment vertical="top"/>
    </xf>
    <xf numFmtId="0" fontId="19" fillId="6" borderId="4" applyNumberFormat="0" applyAlignment="0" applyProtection="0"/>
    <xf numFmtId="0" fontId="20" fillId="7" borderId="7" applyNumberFormat="0" applyAlignment="0" applyProtection="0"/>
    <xf numFmtId="43" fontId="15" fillId="0" borderId="0" applyFont="0" applyFill="0" applyBorder="0" applyAlignment="0" applyProtection="0"/>
    <xf numFmtId="3" fontId="21" fillId="0" borderId="0" applyFill="0" applyBorder="0">
      <alignment horizontal="right" vertical="top"/>
    </xf>
    <xf numFmtId="164" fontId="22" fillId="0" borderId="0">
      <alignment horizontal="right" vertical="top"/>
    </xf>
    <xf numFmtId="168" fontId="21" fillId="0" borderId="0" applyFill="0" applyBorder="0">
      <alignment horizontal="right" vertical="top"/>
    </xf>
    <xf numFmtId="3" fontId="21" fillId="0" borderId="0" applyFill="0" applyBorder="0">
      <alignment horizontal="right" vertical="top"/>
    </xf>
    <xf numFmtId="164" fontId="18" fillId="0" borderId="0" applyFont="0" applyFill="0" applyBorder="0">
      <alignment horizontal="right" vertical="top"/>
    </xf>
    <xf numFmtId="169" fontId="21" fillId="0" borderId="0" applyFont="0" applyFill="0" applyBorder="0" applyAlignment="0" applyProtection="0">
      <alignment horizontal="right" vertical="top"/>
    </xf>
    <xf numFmtId="168" fontId="21" fillId="0" borderId="0">
      <alignment horizontal="right" vertical="top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170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>
      <protection locked="0"/>
    </xf>
    <xf numFmtId="0" fontId="26" fillId="2" borderId="0" applyNumberFormat="0" applyBorder="0" applyAlignment="0" applyProtection="0"/>
    <xf numFmtId="38" fontId="27" fillId="36" borderId="0" applyNumberFormat="0" applyBorder="0" applyAlignment="0" applyProtection="0"/>
    <xf numFmtId="0" fontId="28" fillId="0" borderId="18" applyNumberFormat="0" applyAlignment="0" applyProtection="0">
      <alignment horizontal="left" vertical="center"/>
    </xf>
    <xf numFmtId="0" fontId="28" fillId="0" borderId="19">
      <alignment horizontal="left" vertical="center"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10" fontId="27" fillId="37" borderId="20" applyNumberFormat="0" applyBorder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36" fillId="0" borderId="6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7" fillId="4" borderId="0" applyNumberFormat="0" applyBorder="0" applyAlignment="0" applyProtection="0"/>
    <xf numFmtId="175" fontId="38" fillId="0" borderId="0"/>
    <xf numFmtId="0" fontId="39" fillId="0" borderId="0"/>
    <xf numFmtId="0" fontId="1" fillId="0" borderId="0"/>
    <xf numFmtId="0" fontId="27" fillId="0" borderId="0"/>
    <xf numFmtId="0" fontId="15" fillId="0" borderId="0"/>
    <xf numFmtId="0" fontId="40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1" fillId="0" borderId="0"/>
    <xf numFmtId="0" fontId="4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2" fillId="0" borderId="0"/>
    <xf numFmtId="0" fontId="8" fillId="0" borderId="0"/>
    <xf numFmtId="0" fontId="43" fillId="0" borderId="0"/>
    <xf numFmtId="0" fontId="42" fillId="0" borderId="0"/>
    <xf numFmtId="0" fontId="8" fillId="0" borderId="0"/>
    <xf numFmtId="0" fontId="1" fillId="0" borderId="0"/>
    <xf numFmtId="0" fontId="42" fillId="0" borderId="0"/>
    <xf numFmtId="0" fontId="15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1" fontId="18" fillId="0" borderId="0">
      <alignment vertical="top" wrapText="1"/>
    </xf>
    <xf numFmtId="1" fontId="45" fillId="0" borderId="0" applyFill="0" applyBorder="0" applyProtection="0"/>
    <xf numFmtId="1" fontId="46" fillId="0" borderId="0" applyFont="0" applyFill="0" applyBorder="0" applyProtection="0">
      <alignment vertical="center"/>
    </xf>
    <xf numFmtId="1" fontId="22" fillId="0" borderId="0">
      <alignment horizontal="right" vertical="top"/>
    </xf>
    <xf numFmtId="167" fontId="22" fillId="0" borderId="0">
      <alignment horizontal="right" vertical="top"/>
    </xf>
    <xf numFmtId="0" fontId="2" fillId="0" borderId="0"/>
    <xf numFmtId="0" fontId="47" fillId="0" borderId="0"/>
    <xf numFmtId="1" fontId="21" fillId="0" borderId="0" applyNumberFormat="0" applyFill="0" applyBorder="0">
      <alignment vertical="top"/>
    </xf>
    <xf numFmtId="0" fontId="15" fillId="8" borderId="8" applyNumberFormat="0" applyFont="0" applyAlignment="0" applyProtection="0"/>
    <xf numFmtId="0" fontId="48" fillId="6" borderId="5" applyNumberFormat="0" applyAlignment="0" applyProtection="0"/>
    <xf numFmtId="10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7" fontId="49" fillId="0" borderId="0" applyNumberFormat="0" applyBorder="0" applyAlignment="0"/>
    <xf numFmtId="167" fontId="49" fillId="0" borderId="0" applyNumberFormat="0" applyBorder="0" applyAlignment="0"/>
    <xf numFmtId="49" fontId="21" fillId="0" borderId="0" applyFill="0" applyBorder="0" applyAlignment="0" applyProtection="0">
      <alignment vertical="top"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" fontId="52" fillId="0" borderId="0">
      <alignment vertical="top" wrapText="1"/>
    </xf>
    <xf numFmtId="0" fontId="2" fillId="0" borderId="0"/>
    <xf numFmtId="0" fontId="55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33" borderId="0" xfId="1" applyFont="1" applyFill="1" applyBorder="1" applyAlignment="1">
      <alignment horizontal="center" vertical="center"/>
    </xf>
    <xf numFmtId="0" fontId="5" fillId="33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/>
    </xf>
    <xf numFmtId="0" fontId="5" fillId="33" borderId="1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horizontal="right" vertical="center" indent="2"/>
    </xf>
    <xf numFmtId="166" fontId="3" fillId="0" borderId="14" xfId="1" applyNumberFormat="1" applyFont="1" applyFill="1" applyBorder="1" applyAlignment="1">
      <alignment horizontal="right" vertical="center" indent="2"/>
    </xf>
    <xf numFmtId="0" fontId="6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6" fillId="34" borderId="0" xfId="1" applyFont="1" applyFill="1" applyBorder="1" applyAlignment="1">
      <alignment vertical="center"/>
    </xf>
    <xf numFmtId="0" fontId="4" fillId="35" borderId="0" xfId="1" applyFont="1" applyFill="1" applyBorder="1" applyAlignment="1">
      <alignment vertical="center"/>
    </xf>
    <xf numFmtId="164" fontId="4" fillId="35" borderId="0" xfId="1" applyNumberFormat="1" applyFont="1" applyFill="1" applyBorder="1" applyAlignment="1">
      <alignment vertical="center"/>
    </xf>
    <xf numFmtId="165" fontId="4" fillId="35" borderId="0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0" fontId="4" fillId="35" borderId="13" xfId="1" applyFont="1" applyFill="1" applyBorder="1" applyAlignment="1">
      <alignment vertical="center"/>
    </xf>
    <xf numFmtId="166" fontId="4" fillId="35" borderId="0" xfId="1" applyNumberFormat="1" applyFont="1" applyFill="1" applyBorder="1" applyAlignment="1">
      <alignment horizontal="right" vertical="center" indent="2"/>
    </xf>
    <xf numFmtId="166" fontId="4" fillId="35" borderId="14" xfId="1" applyNumberFormat="1" applyFont="1" applyFill="1" applyBorder="1" applyAlignment="1">
      <alignment horizontal="right" vertical="center" indent="2"/>
    </xf>
    <xf numFmtId="0" fontId="3" fillId="35" borderId="0" xfId="1" applyFont="1" applyFill="1" applyBorder="1" applyAlignment="1">
      <alignment vertical="center"/>
    </xf>
    <xf numFmtId="164" fontId="3" fillId="35" borderId="0" xfId="1" applyNumberFormat="1" applyFont="1" applyFill="1" applyBorder="1" applyAlignment="1">
      <alignment horizontal="right" vertical="center"/>
    </xf>
    <xf numFmtId="165" fontId="3" fillId="35" borderId="0" xfId="2" applyNumberFormat="1" applyFont="1" applyFill="1" applyBorder="1" applyAlignment="1">
      <alignment vertical="center"/>
    </xf>
    <xf numFmtId="0" fontId="7" fillId="35" borderId="13" xfId="1" applyFont="1" applyFill="1" applyBorder="1" applyAlignment="1">
      <alignment vertical="center"/>
    </xf>
    <xf numFmtId="166" fontId="7" fillId="35" borderId="0" xfId="1" applyNumberFormat="1" applyFont="1" applyFill="1" applyBorder="1" applyAlignment="1">
      <alignment horizontal="right" vertical="center" indent="2"/>
    </xf>
    <xf numFmtId="166" fontId="7" fillId="35" borderId="14" xfId="1" applyNumberFormat="1" applyFont="1" applyFill="1" applyBorder="1" applyAlignment="1">
      <alignment horizontal="right" vertical="center" indent="2"/>
    </xf>
    <xf numFmtId="0" fontId="7" fillId="0" borderId="0" xfId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166" fontId="3" fillId="0" borderId="16" xfId="1" applyNumberFormat="1" applyFont="1" applyFill="1" applyBorder="1" applyAlignment="1">
      <alignment horizontal="right" vertical="center" indent="2"/>
    </xf>
    <xf numFmtId="166" fontId="3" fillId="0" borderId="17" xfId="1" applyNumberFormat="1" applyFont="1" applyFill="1" applyBorder="1" applyAlignment="1">
      <alignment horizontal="right" vertical="center" indent="2"/>
    </xf>
    <xf numFmtId="165" fontId="3" fillId="0" borderId="0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Fill="1"/>
    <xf numFmtId="0" fontId="11" fillId="0" borderId="0" xfId="0" applyFont="1" applyFill="1"/>
    <xf numFmtId="0" fontId="11" fillId="0" borderId="0" xfId="0" applyFont="1"/>
    <xf numFmtId="0" fontId="3" fillId="0" borderId="0" xfId="0" applyFont="1"/>
    <xf numFmtId="0" fontId="53" fillId="0" borderId="21" xfId="0" applyFont="1" applyBorder="1" applyAlignment="1">
      <alignment horizontal="centerContinuous" vertical="center" wrapText="1"/>
    </xf>
    <xf numFmtId="0" fontId="53" fillId="0" borderId="22" xfId="0" applyFont="1" applyBorder="1" applyAlignment="1">
      <alignment horizontal="centerContinuous" vertical="center" wrapText="1"/>
    </xf>
    <xf numFmtId="0" fontId="54" fillId="38" borderId="23" xfId="0" applyNumberFormat="1" applyFont="1" applyFill="1" applyBorder="1" applyAlignment="1">
      <alignment horizontal="left"/>
    </xf>
    <xf numFmtId="0" fontId="54" fillId="0" borderId="0" xfId="0" applyNumberFormat="1" applyFont="1" applyBorder="1" applyAlignment="1">
      <alignment horizontal="left"/>
    </xf>
    <xf numFmtId="0" fontId="54" fillId="38" borderId="0" xfId="0" applyNumberFormat="1" applyFont="1" applyFill="1" applyBorder="1" applyAlignment="1">
      <alignment horizontal="left"/>
    </xf>
    <xf numFmtId="0" fontId="53" fillId="38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54" fillId="0" borderId="26" xfId="0" applyNumberFormat="1" applyFont="1" applyBorder="1" applyAlignment="1">
      <alignment horizontal="left"/>
    </xf>
    <xf numFmtId="2" fontId="54" fillId="38" borderId="24" xfId="0" applyNumberFormat="1" applyFont="1" applyFill="1" applyBorder="1" applyAlignment="1">
      <alignment horizontal="right" indent="2"/>
    </xf>
    <xf numFmtId="2" fontId="54" fillId="0" borderId="25" xfId="0" applyNumberFormat="1" applyFont="1" applyBorder="1" applyAlignment="1">
      <alignment horizontal="right" indent="2"/>
    </xf>
    <xf numFmtId="2" fontId="54" fillId="38" borderId="25" xfId="0" applyNumberFormat="1" applyFont="1" applyFill="1" applyBorder="1" applyAlignment="1">
      <alignment horizontal="right" indent="2"/>
    </xf>
    <xf numFmtId="2" fontId="53" fillId="38" borderId="25" xfId="0" applyNumberFormat="1" applyFont="1" applyFill="1" applyBorder="1" applyAlignment="1">
      <alignment horizontal="right" indent="2"/>
    </xf>
    <xf numFmtId="2" fontId="7" fillId="0" borderId="25" xfId="0" applyNumberFormat="1" applyFont="1" applyBorder="1" applyAlignment="1">
      <alignment horizontal="right" indent="2"/>
    </xf>
    <xf numFmtId="2" fontId="54" fillId="0" borderId="27" xfId="0" applyNumberFormat="1" applyFont="1" applyBorder="1" applyAlignment="1">
      <alignment horizontal="right" indent="2"/>
    </xf>
    <xf numFmtId="2" fontId="54" fillId="38" borderId="23" xfId="0" applyNumberFormat="1" applyFont="1" applyFill="1" applyBorder="1" applyAlignment="1">
      <alignment horizontal="right" indent="4"/>
    </xf>
    <xf numFmtId="2" fontId="54" fillId="0" borderId="0" xfId="0" applyNumberFormat="1" applyFont="1" applyBorder="1" applyAlignment="1">
      <alignment horizontal="right" indent="4"/>
    </xf>
    <xf numFmtId="2" fontId="54" fillId="38" borderId="0" xfId="0" applyNumberFormat="1" applyFont="1" applyFill="1" applyBorder="1" applyAlignment="1">
      <alignment horizontal="right" indent="4"/>
    </xf>
    <xf numFmtId="2" fontId="53" fillId="38" borderId="0" xfId="0" applyNumberFormat="1" applyFont="1" applyFill="1" applyBorder="1" applyAlignment="1">
      <alignment horizontal="right" indent="4"/>
    </xf>
    <xf numFmtId="2" fontId="7" fillId="0" borderId="0" xfId="0" applyNumberFormat="1" applyFont="1" applyBorder="1" applyAlignment="1">
      <alignment horizontal="right" indent="4"/>
    </xf>
    <xf numFmtId="2" fontId="54" fillId="0" borderId="26" xfId="0" applyNumberFormat="1" applyFont="1" applyBorder="1" applyAlignment="1">
      <alignment horizontal="right" indent="4"/>
    </xf>
    <xf numFmtId="0" fontId="14" fillId="0" borderId="0" xfId="0" applyFont="1" applyFill="1"/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9" fillId="0" borderId="0" xfId="137" applyFont="1" applyAlignment="1">
      <alignment horizontal="justify" wrapText="1"/>
    </xf>
    <xf numFmtId="0" fontId="56" fillId="37" borderId="0" xfId="0" applyFont="1" applyFill="1" applyAlignment="1"/>
    <xf numFmtId="0" fontId="55" fillId="37" borderId="0" xfId="137" applyFill="1" applyAlignment="1"/>
  </cellXfs>
  <cellStyles count="13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ANCLAS,REZONES Y SUS PARTES,DE FUNDICION,DE HIERRO O DE ACERO" xfId="27"/>
    <cellStyle name="Bad 2" xfId="28"/>
    <cellStyle name="caché" xfId="29"/>
    <cellStyle name="Calculation 2" xfId="30"/>
    <cellStyle name="Check Cell 2" xfId="31"/>
    <cellStyle name="Comma 2" xfId="32"/>
    <cellStyle name="Comma(0)" xfId="33"/>
    <cellStyle name="comma(1)" xfId="34"/>
    <cellStyle name="Comma(3)" xfId="35"/>
    <cellStyle name="Comma[0]" xfId="36"/>
    <cellStyle name="Comma[1]" xfId="37"/>
    <cellStyle name="Comma[2]__" xfId="38"/>
    <cellStyle name="Comma[3]" xfId="39"/>
    <cellStyle name="Comma0" xfId="40"/>
    <cellStyle name="Currency0" xfId="41"/>
    <cellStyle name="Date" xfId="42"/>
    <cellStyle name="Dezimal_03-09-03" xfId="43"/>
    <cellStyle name="Explanatory Text 2" xfId="44"/>
    <cellStyle name="Fixed" xfId="45"/>
    <cellStyle name="Good 2" xfId="46"/>
    <cellStyle name="Grey" xfId="47"/>
    <cellStyle name="Header1" xfId="48"/>
    <cellStyle name="Header2" xfId="49"/>
    <cellStyle name="Heading 1 2" xfId="50"/>
    <cellStyle name="Heading 2 2" xfId="51"/>
    <cellStyle name="Heading 3 2" xfId="52"/>
    <cellStyle name="Heading 4 2" xfId="53"/>
    <cellStyle name="Hyperlink" xfId="137" builtinId="8"/>
    <cellStyle name="Hyperlink 2" xfId="54"/>
    <cellStyle name="Hyperlink 3" xfId="55"/>
    <cellStyle name="Hyperlink 4" xfId="56"/>
    <cellStyle name="Hyperlink 5" xfId="57"/>
    <cellStyle name="Input [yellow]" xfId="58"/>
    <cellStyle name="Input 2" xfId="59"/>
    <cellStyle name="Input 3" xfId="60"/>
    <cellStyle name="Linked Cell 2" xfId="61"/>
    <cellStyle name="Milliers [0]_SECTV-41" xfId="62"/>
    <cellStyle name="Milliers_SECTV-41" xfId="63"/>
    <cellStyle name="Monétaire [0]_SECTV-41" xfId="64"/>
    <cellStyle name="Monétaire_SECTV-41" xfId="65"/>
    <cellStyle name="Neutral 2" xfId="66"/>
    <cellStyle name="Normal" xfId="0" builtinId="0"/>
    <cellStyle name="Normal - Style1" xfId="67"/>
    <cellStyle name="Normal 10" xfId="1"/>
    <cellStyle name="Normal 11" xfId="68"/>
    <cellStyle name="Normal 12" xfId="69"/>
    <cellStyle name="Normal 13" xfId="70"/>
    <cellStyle name="Normal 14" xfId="71"/>
    <cellStyle name="Normal 15" xfId="72"/>
    <cellStyle name="Normal 16" xfId="73"/>
    <cellStyle name="Normal 16 2" xfId="74"/>
    <cellStyle name="Normal 17" xfId="75"/>
    <cellStyle name="Normal 18" xfId="76"/>
    <cellStyle name="Normal 19" xfId="77"/>
    <cellStyle name="Normal 2" xfId="78"/>
    <cellStyle name="Normal 2 2" xfId="79"/>
    <cellStyle name="Normal 2 2 2" xfId="80"/>
    <cellStyle name="Normal 2 3" xfId="81"/>
    <cellStyle name="Normal 2 4" xfId="82"/>
    <cellStyle name="Normal 2 5" xfId="83"/>
    <cellStyle name="Normal 2 5 2" xfId="84"/>
    <cellStyle name="Normal 2 6" xfId="85"/>
    <cellStyle name="Normal 20" xfId="86"/>
    <cellStyle name="Normal 21" xfId="87"/>
    <cellStyle name="Normal 21 2" xfId="88"/>
    <cellStyle name="Normal 22" xfId="89"/>
    <cellStyle name="Normal 22 2" xfId="90"/>
    <cellStyle name="Normal 23" xfId="91"/>
    <cellStyle name="Normal 23 2" xfId="92"/>
    <cellStyle name="Normal 3" xfId="93"/>
    <cellStyle name="Normal 3 2" xfId="94"/>
    <cellStyle name="Normal 3 3" xfId="95"/>
    <cellStyle name="Normal 3 4" xfId="96"/>
    <cellStyle name="Normal 4" xfId="97"/>
    <cellStyle name="Normal 5" xfId="98"/>
    <cellStyle name="Normal 5 2" xfId="99"/>
    <cellStyle name="Normal 6" xfId="100"/>
    <cellStyle name="Normal 6 2" xfId="101"/>
    <cellStyle name="Normal 7" xfId="102"/>
    <cellStyle name="Normal 7 2" xfId="103"/>
    <cellStyle name="Normal 8" xfId="104"/>
    <cellStyle name="Normal 9" xfId="105"/>
    <cellStyle name="Normal-blank" xfId="106"/>
    <cellStyle name="Normal-bottom" xfId="107"/>
    <cellStyle name="Normal-center" xfId="108"/>
    <cellStyle name="Normal-droit" xfId="109"/>
    <cellStyle name="Normal-droite" xfId="110"/>
    <cellStyle name="Normale_AUS" xfId="111"/>
    <cellStyle name="normální_Nove vystupy_DOPOCTENE" xfId="112"/>
    <cellStyle name="Normal-top" xfId="113"/>
    <cellStyle name="Note 2" xfId="114"/>
    <cellStyle name="Output 2" xfId="115"/>
    <cellStyle name="Percent [2]" xfId="116"/>
    <cellStyle name="Percent 2" xfId="117"/>
    <cellStyle name="Percent 2 2" xfId="118"/>
    <cellStyle name="Percent 2 3" xfId="119"/>
    <cellStyle name="Percent 3" xfId="120"/>
    <cellStyle name="Percent 3 2" xfId="121"/>
    <cellStyle name="Percent 3 3" xfId="122"/>
    <cellStyle name="Percent 3 3 2" xfId="123"/>
    <cellStyle name="Percent 4" xfId="2"/>
    <cellStyle name="Percent 5" xfId="124"/>
    <cellStyle name="Percent 6" xfId="125"/>
    <cellStyle name="Percent 6 2" xfId="126"/>
    <cellStyle name="Percent 7" xfId="127"/>
    <cellStyle name="Percent 8" xfId="128"/>
    <cellStyle name="Percent 8 2" xfId="129"/>
    <cellStyle name="Snorm" xfId="130"/>
    <cellStyle name="socxn" xfId="131"/>
    <cellStyle name="TEXT" xfId="132"/>
    <cellStyle name="Total 2" xfId="133"/>
    <cellStyle name="Warning Text 2" xfId="134"/>
    <cellStyle name="Wrapped" xfId="135"/>
    <cellStyle name="標準_SOCX_JPN97" xfId="13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8608056391004334E-3"/>
          <c:y val="0.16815040146674884"/>
          <c:w val="0.98892399295112443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'Data_Fig 3.1'!$O$3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0066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'Data_Fig 3.1'!$N$4:$N$39</c:f>
              <c:strCache>
                <c:ptCount val="36"/>
                <c:pt idx="0">
                  <c:v>United States</c:v>
                </c:pt>
                <c:pt idx="1">
                  <c:v>Norway</c:v>
                </c:pt>
                <c:pt idx="2">
                  <c:v>Canada</c:v>
                </c:pt>
                <c:pt idx="3">
                  <c:v>Denmark</c:v>
                </c:pt>
                <c:pt idx="4">
                  <c:v>Luxembourg</c:v>
                </c:pt>
                <c:pt idx="5">
                  <c:v>Estonia</c:v>
                </c:pt>
                <c:pt idx="6">
                  <c:v>Sweden</c:v>
                </c:pt>
                <c:pt idx="7">
                  <c:v>Australia</c:v>
                </c:pt>
                <c:pt idx="8">
                  <c:v>Germany</c:v>
                </c:pt>
                <c:pt idx="9">
                  <c:v>Japan</c:v>
                </c:pt>
                <c:pt idx="10">
                  <c:v>Hungary</c:v>
                </c:pt>
                <c:pt idx="11">
                  <c:v>France</c:v>
                </c:pt>
                <c:pt idx="12">
                  <c:v>Latvia</c:v>
                </c:pt>
                <c:pt idx="13">
                  <c:v>Iceland</c:v>
                </c:pt>
                <c:pt idx="14">
                  <c:v>Austria</c:v>
                </c:pt>
                <c:pt idx="15">
                  <c:v>Israel</c:v>
                </c:pt>
                <c:pt idx="16">
                  <c:v>Finland</c:v>
                </c:pt>
                <c:pt idx="17">
                  <c:v>Slovenia</c:v>
                </c:pt>
                <c:pt idx="18">
                  <c:v>Switzerland</c:v>
                </c:pt>
                <c:pt idx="19">
                  <c:v>Belgium</c:v>
                </c:pt>
                <c:pt idx="21">
                  <c:v>Slovak Republic</c:v>
                </c:pt>
                <c:pt idx="22">
                  <c:v>United Kingdom</c:v>
                </c:pt>
                <c:pt idx="23">
                  <c:v>Netherlands</c:v>
                </c:pt>
                <c:pt idx="24">
                  <c:v>Ireland</c:v>
                </c:pt>
                <c:pt idx="25">
                  <c:v>Spain</c:v>
                </c:pt>
                <c:pt idx="26">
                  <c:v>Czech Republic</c:v>
                </c:pt>
                <c:pt idx="27">
                  <c:v>Portugal</c:v>
                </c:pt>
                <c:pt idx="28">
                  <c:v>New Zealand</c:v>
                </c:pt>
                <c:pt idx="29">
                  <c:v>Poland</c:v>
                </c:pt>
                <c:pt idx="30">
                  <c:v>Italy</c:v>
                </c:pt>
                <c:pt idx="32">
                  <c:v>Chile</c:v>
                </c:pt>
                <c:pt idx="33">
                  <c:v>Mexico</c:v>
                </c:pt>
                <c:pt idx="34">
                  <c:v>Turkey</c:v>
                </c:pt>
                <c:pt idx="35">
                  <c:v>Greece</c:v>
                </c:pt>
              </c:strCache>
            </c:strRef>
          </c:cat>
          <c:val>
            <c:numRef>
              <c:f>'Data_Fig 3.1'!$O$4:$O$39</c:f>
              <c:numCache>
                <c:formatCode>0.0</c:formatCode>
                <c:ptCount val="36"/>
                <c:pt idx="0">
                  <c:v>6.3419614120307095</c:v>
                </c:pt>
                <c:pt idx="1">
                  <c:v>6.7800144053982327</c:v>
                </c:pt>
                <c:pt idx="2">
                  <c:v>8.4486086759329417</c:v>
                </c:pt>
                <c:pt idx="3">
                  <c:v>8.2869669331267399</c:v>
                </c:pt>
                <c:pt idx="4">
                  <c:v>9.3219516926957038</c:v>
                </c:pt>
                <c:pt idx="5">
                  <c:v>9.3753639504639157</c:v>
                </c:pt>
                <c:pt idx="6">
                  <c:v>9.7336931615662738</c:v>
                </c:pt>
                <c:pt idx="7">
                  <c:v>9.8667966822552557</c:v>
                </c:pt>
                <c:pt idx="8">
                  <c:v>10.089035209427912</c:v>
                </c:pt>
                <c:pt idx="9">
                  <c:v>8.2228116710875341</c:v>
                </c:pt>
                <c:pt idx="10">
                  <c:v>10.445126719102156</c:v>
                </c:pt>
                <c:pt idx="11">
                  <c:v>11.416739885872111</c:v>
                </c:pt>
                <c:pt idx="12">
                  <c:v>11.886006864344793</c:v>
                </c:pt>
                <c:pt idx="13">
                  <c:v>11.946960745700407</c:v>
                </c:pt>
                <c:pt idx="14">
                  <c:v>11.222777590019984</c:v>
                </c:pt>
                <c:pt idx="15">
                  <c:v>12.681570524828464</c:v>
                </c:pt>
                <c:pt idx="16">
                  <c:v>13.50741391283036</c:v>
                </c:pt>
                <c:pt idx="17">
                  <c:v>11.830131445904954</c:v>
                </c:pt>
                <c:pt idx="18">
                  <c:v>12.614492944166885</c:v>
                </c:pt>
                <c:pt idx="19">
                  <c:v>14.045381918124958</c:v>
                </c:pt>
                <c:pt idx="20">
                  <c:v>13.281305999666252</c:v>
                </c:pt>
                <c:pt idx="21">
                  <c:v>15.337558888230394</c:v>
                </c:pt>
                <c:pt idx="22">
                  <c:v>15.111324091433085</c:v>
                </c:pt>
                <c:pt idx="23">
                  <c:v>16.388592679282716</c:v>
                </c:pt>
                <c:pt idx="24">
                  <c:v>16.123762376237625</c:v>
                </c:pt>
                <c:pt idx="25">
                  <c:v>16.46957271157827</c:v>
                </c:pt>
                <c:pt idx="26">
                  <c:v>16.652784475326232</c:v>
                </c:pt>
                <c:pt idx="27">
                  <c:v>17.150448825229851</c:v>
                </c:pt>
                <c:pt idx="28">
                  <c:v>17.0117742590337</c:v>
                </c:pt>
                <c:pt idx="29">
                  <c:v>18.090016776190783</c:v>
                </c:pt>
                <c:pt idx="30">
                  <c:v>22.580981891701828</c:v>
                </c:pt>
                <c:pt idx="31">
                  <c:v>21.231346896085395</c:v>
                </c:pt>
                <c:pt idx="32">
                  <c:v>26.237773647461893</c:v>
                </c:pt>
                <c:pt idx="33">
                  <c:v>26.633996446057779</c:v>
                </c:pt>
                <c:pt idx="34">
                  <c:v>21.228307203250036</c:v>
                </c:pt>
                <c:pt idx="35">
                  <c:v>30.185275939992916</c:v>
                </c:pt>
              </c:numCache>
            </c:numRef>
          </c:val>
        </c:ser>
        <c:ser>
          <c:idx val="1"/>
          <c:order val="1"/>
          <c:tx>
            <c:strRef>
              <c:f>'Data_Fig 3.1'!$P$3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'Data_Fig 3.1'!$N$4:$N$39</c:f>
              <c:strCache>
                <c:ptCount val="36"/>
                <c:pt idx="0">
                  <c:v>United States</c:v>
                </c:pt>
                <c:pt idx="1">
                  <c:v>Norway</c:v>
                </c:pt>
                <c:pt idx="2">
                  <c:v>Canada</c:v>
                </c:pt>
                <c:pt idx="3">
                  <c:v>Denmark</c:v>
                </c:pt>
                <c:pt idx="4">
                  <c:v>Luxembourg</c:v>
                </c:pt>
                <c:pt idx="5">
                  <c:v>Estonia</c:v>
                </c:pt>
                <c:pt idx="6">
                  <c:v>Sweden</c:v>
                </c:pt>
                <c:pt idx="7">
                  <c:v>Australia</c:v>
                </c:pt>
                <c:pt idx="8">
                  <c:v>Germany</c:v>
                </c:pt>
                <c:pt idx="9">
                  <c:v>Japan</c:v>
                </c:pt>
                <c:pt idx="10">
                  <c:v>Hungary</c:v>
                </c:pt>
                <c:pt idx="11">
                  <c:v>France</c:v>
                </c:pt>
                <c:pt idx="12">
                  <c:v>Latvia</c:v>
                </c:pt>
                <c:pt idx="13">
                  <c:v>Iceland</c:v>
                </c:pt>
                <c:pt idx="14">
                  <c:v>Austria</c:v>
                </c:pt>
                <c:pt idx="15">
                  <c:v>Israel</c:v>
                </c:pt>
                <c:pt idx="16">
                  <c:v>Finland</c:v>
                </c:pt>
                <c:pt idx="17">
                  <c:v>Slovenia</c:v>
                </c:pt>
                <c:pt idx="18">
                  <c:v>Switzerland</c:v>
                </c:pt>
                <c:pt idx="19">
                  <c:v>Belgium</c:v>
                </c:pt>
                <c:pt idx="21">
                  <c:v>Slovak Republic</c:v>
                </c:pt>
                <c:pt idx="22">
                  <c:v>United Kingdom</c:v>
                </c:pt>
                <c:pt idx="23">
                  <c:v>Netherlands</c:v>
                </c:pt>
                <c:pt idx="24">
                  <c:v>Ireland</c:v>
                </c:pt>
                <c:pt idx="25">
                  <c:v>Spain</c:v>
                </c:pt>
                <c:pt idx="26">
                  <c:v>Czech Republic</c:v>
                </c:pt>
                <c:pt idx="27">
                  <c:v>Portugal</c:v>
                </c:pt>
                <c:pt idx="28">
                  <c:v>New Zealand</c:v>
                </c:pt>
                <c:pt idx="29">
                  <c:v>Poland</c:v>
                </c:pt>
                <c:pt idx="30">
                  <c:v>Italy</c:v>
                </c:pt>
                <c:pt idx="32">
                  <c:v>Chile</c:v>
                </c:pt>
                <c:pt idx="33">
                  <c:v>Mexico</c:v>
                </c:pt>
                <c:pt idx="34">
                  <c:v>Turkey</c:v>
                </c:pt>
                <c:pt idx="35">
                  <c:v>Greece</c:v>
                </c:pt>
              </c:strCache>
            </c:strRef>
          </c:cat>
          <c:val>
            <c:numRef>
              <c:f>'Data_Fig 3.1'!$P$4:$P$39</c:f>
              <c:numCache>
                <c:formatCode>0.0</c:formatCode>
                <c:ptCount val="36"/>
                <c:pt idx="0">
                  <c:v>5.8110433596283054E-2</c:v>
                </c:pt>
                <c:pt idx="1">
                  <c:v>0.17532886007809242</c:v>
                </c:pt>
                <c:pt idx="2">
                  <c:v>0.13108479582298574</c:v>
                </c:pt>
                <c:pt idx="3">
                  <c:v>0.77561009965841465</c:v>
                </c:pt>
                <c:pt idx="4">
                  <c:v>0</c:v>
                </c:pt>
                <c:pt idx="5">
                  <c:v>0</c:v>
                </c:pt>
                <c:pt idx="6">
                  <c:v>0.25510463872905959</c:v>
                </c:pt>
                <c:pt idx="7">
                  <c:v>0.21869607075716313</c:v>
                </c:pt>
                <c:pt idx="8">
                  <c:v>0.38317937199109248</c:v>
                </c:pt>
                <c:pt idx="9">
                  <c:v>2.3872679045092835</c:v>
                </c:pt>
                <c:pt idx="10">
                  <c:v>0.30127409042822312</c:v>
                </c:pt>
                <c:pt idx="11">
                  <c:v>0.39961693969434198</c:v>
                </c:pt>
                <c:pt idx="12">
                  <c:v>0</c:v>
                </c:pt>
                <c:pt idx="13">
                  <c:v>0</c:v>
                </c:pt>
                <c:pt idx="14">
                  <c:v>1.5095726830193827</c:v>
                </c:pt>
                <c:pt idx="15">
                  <c:v>9.2056389890923879E-2</c:v>
                </c:pt>
                <c:pt idx="16">
                  <c:v>0.52489685878844816</c:v>
                </c:pt>
                <c:pt idx="17">
                  <c:v>2.3665728418003442</c:v>
                </c:pt>
                <c:pt idx="18">
                  <c:v>1.9480234902270139</c:v>
                </c:pt>
                <c:pt idx="19">
                  <c:v>0.7978099761693126</c:v>
                </c:pt>
                <c:pt idx="20">
                  <c:v>1.7603372263156818</c:v>
                </c:pt>
                <c:pt idx="21">
                  <c:v>0</c:v>
                </c:pt>
                <c:pt idx="22">
                  <c:v>0.37154311383754129</c:v>
                </c:pt>
                <c:pt idx="23">
                  <c:v>0.44644315795414369</c:v>
                </c:pt>
                <c:pt idx="24">
                  <c:v>0.73514851485148514</c:v>
                </c:pt>
                <c:pt idx="25">
                  <c:v>0.47850739511428814</c:v>
                </c:pt>
                <c:pt idx="26">
                  <c:v>0.52703617650353873</c:v>
                </c:pt>
                <c:pt idx="27">
                  <c:v>0.62922471690321458</c:v>
                </c:pt>
                <c:pt idx="28">
                  <c:v>0.89321965083231836</c:v>
                </c:pt>
                <c:pt idx="29">
                  <c:v>2.6438720560565754</c:v>
                </c:pt>
                <c:pt idx="30">
                  <c:v>1.3615286568213782</c:v>
                </c:pt>
                <c:pt idx="31">
                  <c:v>4.2645636193291701</c:v>
                </c:pt>
                <c:pt idx="32">
                  <c:v>1.2731836558241476</c:v>
                </c:pt>
                <c:pt idx="33">
                  <c:v>4.9031539467944567</c:v>
                </c:pt>
                <c:pt idx="34">
                  <c:v>11.231374699752008</c:v>
                </c:pt>
                <c:pt idx="35">
                  <c:v>3.9117591004383452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6584960"/>
        <c:axId val="176589440"/>
      </c:barChart>
      <c:barChart>
        <c:barDir val="col"/>
        <c:grouping val="stacked"/>
        <c:varyColors val="0"/>
        <c:ser>
          <c:idx val="2"/>
          <c:order val="2"/>
          <c:tx>
            <c:v>OECDGraphFakeSeries</c:v>
          </c:tx>
          <c:invertIfNegative val="0"/>
          <c:cat>
            <c:strRef>
              <c:f>'Data_Fig 3.1'!$N$4:$N$39</c:f>
              <c:strCache>
                <c:ptCount val="36"/>
                <c:pt idx="0">
                  <c:v>United States</c:v>
                </c:pt>
                <c:pt idx="1">
                  <c:v>Norway</c:v>
                </c:pt>
                <c:pt idx="2">
                  <c:v>Canada</c:v>
                </c:pt>
                <c:pt idx="3">
                  <c:v>Denmark</c:v>
                </c:pt>
                <c:pt idx="4">
                  <c:v>Luxembourg</c:v>
                </c:pt>
                <c:pt idx="5">
                  <c:v>Estonia</c:v>
                </c:pt>
                <c:pt idx="6">
                  <c:v>Sweden</c:v>
                </c:pt>
                <c:pt idx="7">
                  <c:v>Australia</c:v>
                </c:pt>
                <c:pt idx="8">
                  <c:v>Germany</c:v>
                </c:pt>
                <c:pt idx="9">
                  <c:v>Japan</c:v>
                </c:pt>
                <c:pt idx="10">
                  <c:v>Hungary</c:v>
                </c:pt>
                <c:pt idx="11">
                  <c:v>France</c:v>
                </c:pt>
                <c:pt idx="12">
                  <c:v>Latvia</c:v>
                </c:pt>
                <c:pt idx="13">
                  <c:v>Iceland</c:v>
                </c:pt>
                <c:pt idx="14">
                  <c:v>Austria</c:v>
                </c:pt>
                <c:pt idx="15">
                  <c:v>Israel</c:v>
                </c:pt>
                <c:pt idx="16">
                  <c:v>Finland</c:v>
                </c:pt>
                <c:pt idx="17">
                  <c:v>Slovenia</c:v>
                </c:pt>
                <c:pt idx="18">
                  <c:v>Switzerland</c:v>
                </c:pt>
                <c:pt idx="19">
                  <c:v>Belgium</c:v>
                </c:pt>
                <c:pt idx="21">
                  <c:v>Slovak Republic</c:v>
                </c:pt>
                <c:pt idx="22">
                  <c:v>United Kingdom</c:v>
                </c:pt>
                <c:pt idx="23">
                  <c:v>Netherlands</c:v>
                </c:pt>
                <c:pt idx="24">
                  <c:v>Ireland</c:v>
                </c:pt>
                <c:pt idx="25">
                  <c:v>Spain</c:v>
                </c:pt>
                <c:pt idx="26">
                  <c:v>Czech Republic</c:v>
                </c:pt>
                <c:pt idx="27">
                  <c:v>Portugal</c:v>
                </c:pt>
                <c:pt idx="28">
                  <c:v>New Zealand</c:v>
                </c:pt>
                <c:pt idx="29">
                  <c:v>Poland</c:v>
                </c:pt>
                <c:pt idx="30">
                  <c:v>Italy</c:v>
                </c:pt>
                <c:pt idx="32">
                  <c:v>Chile</c:v>
                </c:pt>
                <c:pt idx="33">
                  <c:v>Mexico</c:v>
                </c:pt>
                <c:pt idx="34">
                  <c:v>Turkey</c:v>
                </c:pt>
                <c:pt idx="35">
                  <c:v>Greece</c:v>
                </c:pt>
              </c:strCache>
            </c:strRef>
          </c:ca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6664576"/>
        <c:axId val="176645632"/>
      </c:barChart>
      <c:catAx>
        <c:axId val="1765849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589440"/>
        <c:crosses val="autoZero"/>
        <c:auto val="1"/>
        <c:lblAlgn val="ctr"/>
        <c:lblOffset val="0"/>
        <c:tickLblSkip val="1"/>
        <c:noMultiLvlLbl val="0"/>
      </c:catAx>
      <c:valAx>
        <c:axId val="176589440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3228843302134806E-2"/>
              <c:y val="0.1195405928523399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584960"/>
        <c:crosses val="autoZero"/>
        <c:crossBetween val="between"/>
      </c:valAx>
      <c:valAx>
        <c:axId val="17664563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910627815048489"/>
              <c:y val="0.11661411496333164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664576"/>
        <c:crosses val="max"/>
        <c:crossBetween val="between"/>
        <c:majorUnit val="5"/>
        <c:minorUnit val="1"/>
      </c:valAx>
      <c:catAx>
        <c:axId val="17666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645632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144780</xdr:rowOff>
    </xdr:from>
    <xdr:to>
      <xdr:col>10</xdr:col>
      <xdr:colOff>18113</xdr:colOff>
      <xdr:row>21</xdr:row>
      <xdr:rowOff>50738</xdr:rowOff>
    </xdr:to>
    <xdr:grpSp>
      <xdr:nvGrpSpPr>
        <xdr:cNvPr id="2" name="Group 1"/>
        <xdr:cNvGrpSpPr/>
      </xdr:nvGrpSpPr>
      <xdr:grpSpPr>
        <a:xfrm>
          <a:off x="0" y="1202055"/>
          <a:ext cx="6018863" cy="2496758"/>
          <a:chOff x="0" y="414020"/>
          <a:chExt cx="5504513" cy="2588198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414020"/>
          <a:ext cx="5504513" cy="25881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 rot="18900000">
            <a:off x="4393944" y="2510754"/>
            <a:ext cx="468953" cy="1453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750" b="1">
                <a:solidFill>
                  <a:srgbClr val="000066"/>
                </a:solidFill>
                <a:latin typeface="Arial Narrow" panose="020B0606020202030204" pitchFamily="34" charset="0"/>
              </a:rPr>
              <a:t>Korea</a:t>
            </a:r>
          </a:p>
        </xdr:txBody>
      </xdr:sp>
      <xdr:sp macro="" textlink="">
        <xdr:nvSpPr>
          <xdr:cNvPr id="5" name="TextBox 4"/>
          <xdr:cNvSpPr txBox="1"/>
        </xdr:nvSpPr>
        <xdr:spPr>
          <a:xfrm rot="18900000">
            <a:off x="2863197" y="2529876"/>
            <a:ext cx="468953" cy="1453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75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OECD</a:t>
            </a:r>
            <a:r>
              <a:rPr lang="en-GB" sz="750" b="0" i="1" baseline="500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</a:t>
            </a:r>
          </a:p>
        </xdr:txBody>
      </xdr:sp>
      <xdr:grpSp>
        <xdr:nvGrpSpPr>
          <xdr:cNvPr id="6" name="Group 5"/>
          <xdr:cNvGrpSpPr/>
        </xdr:nvGrpSpPr>
        <xdr:grpSpPr>
          <a:xfrm>
            <a:off x="3550920" y="503309"/>
            <a:ext cx="136291" cy="153750"/>
            <a:chOff x="7132320" y="693420"/>
            <a:chExt cx="136291" cy="151210"/>
          </a:xfrm>
        </xdr:grpSpPr>
        <xdr:sp macro="" textlink="">
          <xdr:nvSpPr>
            <xdr:cNvPr id="11" name="xlamLegendSymbol10"/>
            <xdr:cNvSpPr/>
          </xdr:nvSpPr>
          <xdr:spPr>
            <a:xfrm>
              <a:off x="7132320" y="792480"/>
              <a:ext cx="136291" cy="5215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GB" sz="1100"/>
            </a:p>
          </xdr:txBody>
        </xdr:sp>
        <xdr:sp macro="" textlink="">
          <xdr:nvSpPr>
            <xdr:cNvPr id="12" name="xlamLegendSymbol10"/>
            <xdr:cNvSpPr/>
          </xdr:nvSpPr>
          <xdr:spPr>
            <a:xfrm>
              <a:off x="7132320" y="743415"/>
              <a:ext cx="136249" cy="52614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3" name="xlamLegendSymbol10"/>
            <xdr:cNvSpPr/>
          </xdr:nvSpPr>
          <xdr:spPr>
            <a:xfrm>
              <a:off x="7132320" y="693420"/>
              <a:ext cx="136249" cy="52614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</xdr:grpSp>
      <xdr:grpSp>
        <xdr:nvGrpSpPr>
          <xdr:cNvPr id="7" name="Group 6"/>
          <xdr:cNvGrpSpPr/>
        </xdr:nvGrpSpPr>
        <xdr:grpSpPr>
          <a:xfrm>
            <a:off x="1244600" y="502920"/>
            <a:ext cx="136249" cy="154529"/>
            <a:chOff x="6035040" y="624840"/>
            <a:chExt cx="136249" cy="154529"/>
          </a:xfrm>
        </xdr:grpSpPr>
        <xdr:sp macro="" textlink="">
          <xdr:nvSpPr>
            <xdr:cNvPr id="8" name="xlamLegendSymbol10"/>
            <xdr:cNvSpPr/>
          </xdr:nvSpPr>
          <xdr:spPr>
            <a:xfrm>
              <a:off x="6035040" y="674835"/>
              <a:ext cx="136249" cy="52614"/>
            </a:xfrm>
            <a:prstGeom prst="rect">
              <a:avLst/>
            </a:prstGeom>
            <a:solidFill>
              <a:srgbClr val="A7B9E3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9" name="xlamLegendSymbol10"/>
            <xdr:cNvSpPr/>
          </xdr:nvSpPr>
          <xdr:spPr>
            <a:xfrm>
              <a:off x="6035040" y="624840"/>
              <a:ext cx="136249" cy="52614"/>
            </a:xfrm>
            <a:prstGeom prst="rect">
              <a:avLst/>
            </a:prstGeom>
            <a:solidFill>
              <a:srgbClr val="000066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0" name="xlamLegendSymbol10"/>
            <xdr:cNvSpPr/>
          </xdr:nvSpPr>
          <xdr:spPr>
            <a:xfrm>
              <a:off x="6035040" y="726440"/>
              <a:ext cx="136237" cy="52929"/>
            </a:xfrm>
            <a:prstGeom prst="rect">
              <a:avLst/>
            </a:prstGeom>
            <a:solidFill>
              <a:schemeClr val="accent1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GB" sz="1100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0.05935</cdr:x>
      <cdr:y>0.02549</cdr:y>
    </cdr:from>
    <cdr:to>
      <cdr:x>0.96349</cdr:x>
      <cdr:y>0.11033</cdr:y>
    </cdr:to>
    <cdr:grpSp>
      <cdr:nvGrpSpPr>
        <cdr:cNvPr id="2" name="Group 1"/>
        <cdr:cNvGrpSpPr/>
      </cdr:nvGrpSpPr>
      <cdr:grpSpPr>
        <a:xfrm xmlns:a="http://schemas.openxmlformats.org/drawingml/2006/main">
          <a:off x="357220" y="63642"/>
          <a:ext cx="5441894" cy="211825"/>
          <a:chOff x="326693" y="65002"/>
          <a:chExt cx="4976850" cy="216343"/>
        </a:xfrm>
      </cdr:grpSpPr>
      <cdr:sp macro="" textlink="">
        <cdr:nvSpPr>
          <cdr:cNvPr id="19" name="xlamLegend1"/>
          <cdr:cNvSpPr/>
        </cdr:nvSpPr>
        <cdr:spPr>
          <a:xfrm xmlns:a="http://schemas.openxmlformats.org/drawingml/2006/main">
            <a:off x="326693" y="65002"/>
            <a:ext cx="4976850" cy="21634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0" name="xlamLegendEntry11"/>
          <cdr:cNvGrpSpPr/>
        </cdr:nvGrpSpPr>
        <cdr:grpSpPr>
          <a:xfrm xmlns:a="http://schemas.openxmlformats.org/drawingml/2006/main">
            <a:off x="1457166" y="103845"/>
            <a:ext cx="737582" cy="119133"/>
            <a:chOff x="1319716" y="49051"/>
            <a:chExt cx="778421" cy="119136"/>
          </a:xfrm>
        </cdr:grpSpPr>
        <cdr:sp macro="" textlink="">
          <cdr:nvSpPr>
            <cdr:cNvPr id="25" name="xlamLegendText11"/>
            <cdr:cNvSpPr txBox="1"/>
          </cdr:nvSpPr>
          <cdr:spPr>
            <a:xfrm xmlns:a="http://schemas.openxmlformats.org/drawingml/2006/main">
              <a:off x="1319716" y="49051"/>
              <a:ext cx="778421" cy="11913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Self-employed persons</a:t>
              </a:r>
            </a:p>
          </cdr:txBody>
        </cdr:sp>
      </cdr:grpSp>
      <cdr:grpSp>
        <cdr:nvGrpSpPr>
          <cdr:cNvPr id="21" name="xlamLegendEntry21"/>
          <cdr:cNvGrpSpPr/>
        </cdr:nvGrpSpPr>
        <cdr:grpSpPr>
          <a:xfrm xmlns:a="http://schemas.openxmlformats.org/drawingml/2006/main">
            <a:off x="3769899" y="103845"/>
            <a:ext cx="869700" cy="119133"/>
            <a:chOff x="3760512" y="49051"/>
            <a:chExt cx="917860" cy="119134"/>
          </a:xfrm>
        </cdr:grpSpPr>
        <cdr:sp macro="" textlink="">
          <cdr:nvSpPr>
            <cdr:cNvPr id="23" name="xlamLegendText21"/>
            <cdr:cNvSpPr txBox="1"/>
          </cdr:nvSpPr>
          <cdr:spPr>
            <a:xfrm xmlns:a="http://schemas.openxmlformats.org/drawingml/2006/main">
              <a:off x="3760512" y="49051"/>
              <a:ext cx="917860" cy="119134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ctr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Contributing family workers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C\Applic\MF\incdisnw\section5_19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288256-en" TargetMode="External"/><Relationship Id="rId1" Type="http://schemas.openxmlformats.org/officeDocument/2006/relationships/hyperlink" Target="http://stats.oecd.org/Index.aspx?QueryId=81036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45"/>
  <sheetViews>
    <sheetView workbookViewId="0">
      <selection activeCell="C24" sqref="C24"/>
    </sheetView>
  </sheetViews>
  <sheetFormatPr defaultColWidth="8" defaultRowHeight="12.75"/>
  <cols>
    <col min="1" max="1" width="3.140625" style="1" customWidth="1"/>
    <col min="2" max="2" width="11.140625" style="1" customWidth="1"/>
    <col min="3" max="6" width="8.42578125" style="1" customWidth="1"/>
    <col min="7" max="7" width="1.42578125" style="1" customWidth="1"/>
    <col min="8" max="12" width="8.42578125" style="1" customWidth="1"/>
    <col min="13" max="13" width="1.42578125" style="1" customWidth="1"/>
    <col min="14" max="14" width="9.140625" style="1" customWidth="1"/>
    <col min="15" max="23" width="8" style="1"/>
    <col min="24" max="24" width="2.140625" style="1" customWidth="1"/>
    <col min="25" max="16384" width="8" style="1"/>
  </cols>
  <sheetData>
    <row r="1" spans="1:28" ht="13.5" thickBot="1"/>
    <row r="2" spans="1:28" s="2" customFormat="1" ht="13.5" thickTop="1">
      <c r="B2" s="2" t="s">
        <v>0</v>
      </c>
      <c r="H2" s="2" t="s">
        <v>1</v>
      </c>
      <c r="N2" s="3"/>
      <c r="O2" s="68" t="s">
        <v>2</v>
      </c>
      <c r="P2" s="69"/>
      <c r="S2" s="2" t="s">
        <v>0</v>
      </c>
      <c r="Y2" s="2" t="s">
        <v>1</v>
      </c>
    </row>
    <row r="3" spans="1:28" s="4" customFormat="1" ht="102">
      <c r="B3" s="5"/>
      <c r="C3" s="6" t="s">
        <v>3</v>
      </c>
      <c r="D3" s="6" t="s">
        <v>4</v>
      </c>
      <c r="E3" s="6" t="s">
        <v>5</v>
      </c>
      <c r="F3" s="6" t="s">
        <v>6</v>
      </c>
      <c r="G3" s="7"/>
      <c r="H3" s="6" t="s">
        <v>4</v>
      </c>
      <c r="I3" s="6" t="s">
        <v>7</v>
      </c>
      <c r="J3" s="6" t="s">
        <v>8</v>
      </c>
      <c r="K3" s="6" t="s">
        <v>9</v>
      </c>
      <c r="L3" s="8"/>
      <c r="N3" s="9"/>
      <c r="O3" s="6" t="s">
        <v>10</v>
      </c>
      <c r="P3" s="10" t="s">
        <v>8</v>
      </c>
      <c r="T3" s="11" t="s">
        <v>11</v>
      </c>
      <c r="U3" s="11" t="s">
        <v>12</v>
      </c>
      <c r="V3" s="11" t="s">
        <v>13</v>
      </c>
      <c r="W3" s="11" t="s">
        <v>14</v>
      </c>
      <c r="Y3" s="6" t="s">
        <v>4</v>
      </c>
      <c r="Z3" s="6" t="s">
        <v>7</v>
      </c>
      <c r="AA3" s="6" t="s">
        <v>8</v>
      </c>
      <c r="AB3" s="6" t="s">
        <v>9</v>
      </c>
    </row>
    <row r="4" spans="1:28">
      <c r="A4" s="1">
        <v>2016</v>
      </c>
      <c r="B4" s="1" t="s">
        <v>15</v>
      </c>
      <c r="C4" s="12">
        <v>151436</v>
      </c>
      <c r="D4" s="12">
        <v>141743.79999999999</v>
      </c>
      <c r="E4" s="12">
        <v>9604</v>
      </c>
      <c r="F4" s="12">
        <v>88</v>
      </c>
      <c r="H4" s="13">
        <f t="shared" ref="H4:H39" si="0">D4/(SUM($D4:$F4))</f>
        <v>0.93599928154373013</v>
      </c>
      <c r="I4" s="13">
        <f t="shared" ref="I4:I39" si="1">E4/(SUM($D4:$F4))</f>
        <v>6.3419614120307097E-2</v>
      </c>
      <c r="J4" s="13">
        <f t="shared" ref="J4:J39" si="2">F4/(SUM($D4:$F4))</f>
        <v>5.8110433596283051E-4</v>
      </c>
      <c r="K4" s="13">
        <f t="shared" ref="K4:K39" si="3">I4+J4</f>
        <v>6.4000718456269923E-2</v>
      </c>
      <c r="L4" s="13"/>
      <c r="N4" s="14" t="s">
        <v>15</v>
      </c>
      <c r="O4" s="15">
        <v>6.3419614120307095</v>
      </c>
      <c r="P4" s="16">
        <v>5.8110433596283054E-2</v>
      </c>
      <c r="R4" s="17">
        <v>2016</v>
      </c>
      <c r="S4" s="1" t="s">
        <v>15</v>
      </c>
      <c r="T4" s="18">
        <v>151436</v>
      </c>
      <c r="U4" s="18">
        <v>141743.79999999999</v>
      </c>
      <c r="V4" s="18">
        <v>9604</v>
      </c>
      <c r="W4" s="18">
        <v>88</v>
      </c>
      <c r="Y4" s="19">
        <f>U4/(SUM($U4:$W4))*100</f>
        <v>93.599928154373018</v>
      </c>
      <c r="Z4" s="19">
        <f t="shared" ref="Z4:AA19" si="4">V4/(SUM($U4:$W4))*100</f>
        <v>6.3419614120307095</v>
      </c>
      <c r="AA4" s="19">
        <f t="shared" si="4"/>
        <v>5.8110433596283054E-2</v>
      </c>
      <c r="AB4" s="19">
        <f>SUM(Z4:AA4)</f>
        <v>6.4000718456269929</v>
      </c>
    </row>
    <row r="5" spans="1:28">
      <c r="A5" s="1">
        <v>2016</v>
      </c>
      <c r="B5" s="1" t="s">
        <v>16</v>
      </c>
      <c r="C5" s="12">
        <v>2638.1750000000002</v>
      </c>
      <c r="D5" s="12">
        <v>2454.4250000000002</v>
      </c>
      <c r="E5" s="12">
        <v>178.85</v>
      </c>
      <c r="F5" s="12">
        <v>4.625</v>
      </c>
      <c r="H5" s="13">
        <f t="shared" si="0"/>
        <v>0.93044656734523679</v>
      </c>
      <c r="I5" s="13">
        <f t="shared" si="1"/>
        <v>6.7800144053982325E-2</v>
      </c>
      <c r="J5" s="13">
        <f t="shared" si="2"/>
        <v>1.7532886007809241E-3</v>
      </c>
      <c r="K5" s="13">
        <f>I5+J5</f>
        <v>6.9553432654763256E-2</v>
      </c>
      <c r="L5" s="13"/>
      <c r="N5" s="14" t="s">
        <v>16</v>
      </c>
      <c r="O5" s="15">
        <v>6.7800144053982327</v>
      </c>
      <c r="P5" s="16">
        <v>0.17532886007809242</v>
      </c>
      <c r="R5" s="17">
        <v>2016</v>
      </c>
      <c r="S5" s="1" t="s">
        <v>16</v>
      </c>
      <c r="T5" s="18">
        <v>2638.1750000000002</v>
      </c>
      <c r="U5" s="18">
        <v>2454.4250000000002</v>
      </c>
      <c r="V5" s="18">
        <v>178.85</v>
      </c>
      <c r="W5" s="18">
        <v>4.625</v>
      </c>
      <c r="Y5" s="19">
        <f t="shared" ref="Y5:AA39" si="5">U5/(SUM($U5:$W5))*100</f>
        <v>93.044656734523684</v>
      </c>
      <c r="Z5" s="19">
        <f t="shared" si="4"/>
        <v>6.7800144053982327</v>
      </c>
      <c r="AA5" s="19">
        <f t="shared" si="4"/>
        <v>0.17532886007809242</v>
      </c>
      <c r="AB5" s="19">
        <f t="shared" ref="AB5:AB39" si="6">SUM(Z5:AA5)</f>
        <v>6.9553432654763254</v>
      </c>
    </row>
    <row r="6" spans="1:28">
      <c r="A6" s="1">
        <v>2016</v>
      </c>
      <c r="B6" s="1" t="s">
        <v>17</v>
      </c>
      <c r="C6" s="12">
        <v>18079.900000000001</v>
      </c>
      <c r="D6" s="12">
        <v>16528.7</v>
      </c>
      <c r="E6" s="12">
        <v>1527.5</v>
      </c>
      <c r="F6" s="12">
        <v>23.7</v>
      </c>
      <c r="H6" s="13">
        <f t="shared" si="0"/>
        <v>0.91420306528244066</v>
      </c>
      <c r="I6" s="13">
        <f t="shared" si="1"/>
        <v>8.4486086759329421E-2</v>
      </c>
      <c r="J6" s="13">
        <f t="shared" si="2"/>
        <v>1.3108479582298574E-3</v>
      </c>
      <c r="K6" s="13">
        <f t="shared" si="3"/>
        <v>8.5796934717559281E-2</v>
      </c>
      <c r="L6" s="13"/>
      <c r="N6" s="14" t="s">
        <v>17</v>
      </c>
      <c r="O6" s="15">
        <v>8.4486086759329417</v>
      </c>
      <c r="P6" s="16">
        <v>0.13108479582298574</v>
      </c>
      <c r="R6" s="17">
        <v>2016</v>
      </c>
      <c r="S6" s="1" t="s">
        <v>17</v>
      </c>
      <c r="T6" s="18">
        <v>18079.900000000001</v>
      </c>
      <c r="U6" s="18">
        <v>16528.7</v>
      </c>
      <c r="V6" s="18">
        <v>1527.5</v>
      </c>
      <c r="W6" s="18">
        <v>23.7</v>
      </c>
      <c r="Y6" s="19">
        <f t="shared" si="5"/>
        <v>91.420306528244069</v>
      </c>
      <c r="Z6" s="19">
        <f t="shared" si="4"/>
        <v>8.4486086759329417</v>
      </c>
      <c r="AA6" s="19">
        <f t="shared" si="4"/>
        <v>0.13108479582298574</v>
      </c>
      <c r="AB6" s="19">
        <f t="shared" si="6"/>
        <v>8.5796934717559274</v>
      </c>
    </row>
    <row r="7" spans="1:28">
      <c r="A7" s="1">
        <v>2016</v>
      </c>
      <c r="B7" s="1" t="s">
        <v>18</v>
      </c>
      <c r="C7" s="12">
        <v>2839.7</v>
      </c>
      <c r="D7" s="12">
        <v>2582.35</v>
      </c>
      <c r="E7" s="12">
        <v>235.32499999999999</v>
      </c>
      <c r="F7" s="12">
        <v>22.024999999999999</v>
      </c>
      <c r="H7" s="13">
        <f t="shared" si="0"/>
        <v>0.90937422967214854</v>
      </c>
      <c r="I7" s="13">
        <f t="shared" si="1"/>
        <v>8.2869669331267395E-2</v>
      </c>
      <c r="J7" s="13">
        <f t="shared" si="2"/>
        <v>7.7561009965841461E-3</v>
      </c>
      <c r="K7" s="13">
        <f t="shared" si="3"/>
        <v>9.0625770327851546E-2</v>
      </c>
      <c r="L7" s="13"/>
      <c r="N7" s="14" t="s">
        <v>18</v>
      </c>
      <c r="O7" s="15">
        <v>8.2869669331267399</v>
      </c>
      <c r="P7" s="16">
        <v>0.77561009965841465</v>
      </c>
      <c r="R7" s="17">
        <v>2016</v>
      </c>
      <c r="S7" s="1" t="s">
        <v>18</v>
      </c>
      <c r="T7" s="18">
        <v>2839.7</v>
      </c>
      <c r="U7" s="18">
        <v>2582.35</v>
      </c>
      <c r="V7" s="18">
        <v>235.32499999999999</v>
      </c>
      <c r="W7" s="18">
        <v>22.024999999999999</v>
      </c>
      <c r="Y7" s="19">
        <f t="shared" si="5"/>
        <v>90.937422967214857</v>
      </c>
      <c r="Z7" s="19">
        <f t="shared" si="4"/>
        <v>8.2869669331267399</v>
      </c>
      <c r="AA7" s="19">
        <f t="shared" si="4"/>
        <v>0.77561009965841465</v>
      </c>
      <c r="AB7" s="19">
        <f t="shared" si="6"/>
        <v>9.0625770327851551</v>
      </c>
    </row>
    <row r="8" spans="1:28">
      <c r="A8" s="1">
        <v>2016</v>
      </c>
      <c r="B8" s="1" t="s">
        <v>19</v>
      </c>
      <c r="C8" s="12">
        <v>260.47500000000002</v>
      </c>
      <c r="D8" s="12">
        <v>233.7</v>
      </c>
      <c r="E8" s="12">
        <v>24.024999999999999</v>
      </c>
      <c r="F8" s="12"/>
      <c r="H8" s="13">
        <f t="shared" si="0"/>
        <v>0.90678048307304304</v>
      </c>
      <c r="I8" s="13">
        <f t="shared" si="1"/>
        <v>9.3219516926957041E-2</v>
      </c>
      <c r="J8" s="13">
        <f t="shared" si="2"/>
        <v>0</v>
      </c>
      <c r="K8" s="13">
        <f t="shared" si="3"/>
        <v>9.3219516926957041E-2</v>
      </c>
      <c r="L8" s="13"/>
      <c r="N8" s="14" t="s">
        <v>19</v>
      </c>
      <c r="O8" s="15">
        <v>9.3219516926957038</v>
      </c>
      <c r="P8" s="16">
        <v>0</v>
      </c>
      <c r="R8" s="17">
        <v>2016</v>
      </c>
      <c r="S8" s="2" t="s">
        <v>19</v>
      </c>
      <c r="T8" s="20">
        <v>260.47500000000002</v>
      </c>
      <c r="U8" s="20">
        <v>233.7</v>
      </c>
      <c r="V8" s="20">
        <v>24.024999999999999</v>
      </c>
      <c r="W8" s="20"/>
      <c r="X8" s="2"/>
      <c r="Y8" s="19">
        <f t="shared" si="5"/>
        <v>90.678048307304309</v>
      </c>
      <c r="Z8" s="19">
        <f t="shared" si="4"/>
        <v>9.3219516926957038</v>
      </c>
      <c r="AA8" s="19">
        <f t="shared" si="4"/>
        <v>0</v>
      </c>
      <c r="AB8" s="19">
        <f t="shared" si="6"/>
        <v>9.3219516926957038</v>
      </c>
    </row>
    <row r="9" spans="1:28">
      <c r="A9" s="1">
        <v>2016</v>
      </c>
      <c r="B9" s="1" t="s">
        <v>20</v>
      </c>
      <c r="C9" s="12">
        <v>644.625</v>
      </c>
      <c r="D9" s="12">
        <v>583.6</v>
      </c>
      <c r="E9" s="12">
        <v>60.375</v>
      </c>
      <c r="F9" s="12"/>
      <c r="H9" s="13">
        <f t="shared" si="0"/>
        <v>0.90624636049536089</v>
      </c>
      <c r="I9" s="13">
        <f t="shared" si="1"/>
        <v>9.375363950463915E-2</v>
      </c>
      <c r="J9" s="13">
        <f t="shared" si="2"/>
        <v>0</v>
      </c>
      <c r="K9" s="13">
        <f t="shared" si="3"/>
        <v>9.375363950463915E-2</v>
      </c>
      <c r="L9" s="13"/>
      <c r="N9" s="14" t="s">
        <v>20</v>
      </c>
      <c r="O9" s="15">
        <v>9.3753639504639157</v>
      </c>
      <c r="P9" s="16">
        <v>0</v>
      </c>
      <c r="R9" s="17">
        <v>2016</v>
      </c>
      <c r="S9" s="1" t="s">
        <v>20</v>
      </c>
      <c r="T9" s="18">
        <v>644.625</v>
      </c>
      <c r="U9" s="18">
        <v>583.6</v>
      </c>
      <c r="V9" s="18">
        <v>60.375</v>
      </c>
      <c r="W9" s="18"/>
      <c r="Y9" s="19">
        <f t="shared" si="5"/>
        <v>90.624636049536093</v>
      </c>
      <c r="Z9" s="19">
        <f t="shared" si="4"/>
        <v>9.3753639504639157</v>
      </c>
      <c r="AA9" s="19">
        <f t="shared" si="4"/>
        <v>0</v>
      </c>
      <c r="AB9" s="19">
        <f t="shared" si="6"/>
        <v>9.3753639504639157</v>
      </c>
    </row>
    <row r="10" spans="1:28">
      <c r="A10" s="1">
        <v>2016</v>
      </c>
      <c r="B10" s="1" t="s">
        <v>21</v>
      </c>
      <c r="C10" s="12">
        <v>4909.8999999999996</v>
      </c>
      <c r="D10" s="12">
        <v>4419.3249999999998</v>
      </c>
      <c r="E10" s="12">
        <v>477.9</v>
      </c>
      <c r="F10" s="12">
        <v>12.525</v>
      </c>
      <c r="H10" s="13">
        <f t="shared" si="0"/>
        <v>0.90011202199704687</v>
      </c>
      <c r="I10" s="13">
        <f t="shared" si="1"/>
        <v>9.7336931615662731E-2</v>
      </c>
      <c r="J10" s="13">
        <f t="shared" si="2"/>
        <v>2.5510463872905958E-3</v>
      </c>
      <c r="K10" s="13">
        <f t="shared" si="3"/>
        <v>9.988797800295332E-2</v>
      </c>
      <c r="L10" s="13"/>
      <c r="N10" s="14" t="s">
        <v>21</v>
      </c>
      <c r="O10" s="15">
        <v>9.7336931615662738</v>
      </c>
      <c r="P10" s="16">
        <v>0.25510463872905959</v>
      </c>
      <c r="R10" s="17">
        <v>2016</v>
      </c>
      <c r="S10" s="1" t="s">
        <v>21</v>
      </c>
      <c r="T10" s="18">
        <v>4909.8999999999996</v>
      </c>
      <c r="U10" s="18">
        <v>4419.3249999999998</v>
      </c>
      <c r="V10" s="18">
        <v>477.9</v>
      </c>
      <c r="W10" s="18">
        <v>12.525</v>
      </c>
      <c r="Y10" s="19">
        <f t="shared" si="5"/>
        <v>90.011202199704684</v>
      </c>
      <c r="Z10" s="19">
        <f t="shared" si="4"/>
        <v>9.7336931615662738</v>
      </c>
      <c r="AA10" s="19">
        <f t="shared" si="4"/>
        <v>0.25510463872905959</v>
      </c>
      <c r="AB10" s="19">
        <f t="shared" si="6"/>
        <v>9.9887978002953339</v>
      </c>
    </row>
    <row r="11" spans="1:28">
      <c r="A11" s="1">
        <v>2016</v>
      </c>
      <c r="B11" s="1" t="s">
        <v>22</v>
      </c>
      <c r="C11" s="12">
        <v>11935.74</v>
      </c>
      <c r="D11" s="12">
        <v>10731.96</v>
      </c>
      <c r="E11" s="12">
        <v>1177.675</v>
      </c>
      <c r="F11" s="12">
        <v>26.102989999999998</v>
      </c>
      <c r="H11" s="13">
        <f t="shared" si="0"/>
        <v>0.89914507246987596</v>
      </c>
      <c r="I11" s="13">
        <f t="shared" si="1"/>
        <v>9.8667966822552564E-2</v>
      </c>
      <c r="J11" s="13">
        <f t="shared" si="2"/>
        <v>2.1869607075716314E-3</v>
      </c>
      <c r="K11" s="13">
        <f t="shared" si="3"/>
        <v>0.10085492753012419</v>
      </c>
      <c r="L11" s="13"/>
      <c r="N11" s="14" t="s">
        <v>22</v>
      </c>
      <c r="O11" s="15">
        <v>9.8667966822552557</v>
      </c>
      <c r="P11" s="16">
        <v>0.21869607075716313</v>
      </c>
      <c r="R11" s="17">
        <v>2016</v>
      </c>
      <c r="S11" s="1" t="s">
        <v>22</v>
      </c>
      <c r="T11" s="18">
        <v>11935.74</v>
      </c>
      <c r="U11" s="18">
        <v>10731.96</v>
      </c>
      <c r="V11" s="18">
        <v>1177.675</v>
      </c>
      <c r="W11" s="18">
        <v>26.102989999999998</v>
      </c>
      <c r="Y11" s="19">
        <f t="shared" si="5"/>
        <v>89.914507246987597</v>
      </c>
      <c r="Z11" s="19">
        <f t="shared" si="4"/>
        <v>9.8667966822552557</v>
      </c>
      <c r="AA11" s="19">
        <f t="shared" si="4"/>
        <v>0.21869607075716313</v>
      </c>
      <c r="AB11" s="19">
        <f t="shared" si="6"/>
        <v>10.085492753012419</v>
      </c>
    </row>
    <row r="12" spans="1:28">
      <c r="A12" s="1">
        <v>2016</v>
      </c>
      <c r="B12" s="1" t="s">
        <v>23</v>
      </c>
      <c r="C12" s="12">
        <v>41267.300000000003</v>
      </c>
      <c r="D12" s="12">
        <v>36892.480000000003</v>
      </c>
      <c r="E12" s="12">
        <v>4157.4750000000004</v>
      </c>
      <c r="F12" s="12">
        <v>157.9</v>
      </c>
      <c r="H12" s="13">
        <f t="shared" si="0"/>
        <v>0.89527785418580996</v>
      </c>
      <c r="I12" s="13">
        <f t="shared" si="1"/>
        <v>0.10089035209427911</v>
      </c>
      <c r="J12" s="13">
        <f t="shared" si="2"/>
        <v>3.8317937199109247E-3</v>
      </c>
      <c r="K12" s="13">
        <f t="shared" si="3"/>
        <v>0.10472214581419004</v>
      </c>
      <c r="L12" s="13"/>
      <c r="N12" s="14" t="s">
        <v>23</v>
      </c>
      <c r="O12" s="15">
        <v>10.089035209427912</v>
      </c>
      <c r="P12" s="16">
        <v>0.38317937199109248</v>
      </c>
      <c r="R12" s="17">
        <v>2016</v>
      </c>
      <c r="S12" s="1" t="s">
        <v>23</v>
      </c>
      <c r="T12" s="18">
        <v>41267.300000000003</v>
      </c>
      <c r="U12" s="18">
        <v>36892.480000000003</v>
      </c>
      <c r="V12" s="18">
        <v>4157.4750000000004</v>
      </c>
      <c r="W12" s="18">
        <v>157.9</v>
      </c>
      <c r="Y12" s="19">
        <f t="shared" si="5"/>
        <v>89.52778541858099</v>
      </c>
      <c r="Z12" s="19">
        <f t="shared" si="4"/>
        <v>10.089035209427912</v>
      </c>
      <c r="AA12" s="19">
        <f t="shared" si="4"/>
        <v>0.38317937199109248</v>
      </c>
      <c r="AB12" s="19">
        <f t="shared" si="6"/>
        <v>10.472214581419005</v>
      </c>
    </row>
    <row r="13" spans="1:28">
      <c r="A13" s="1">
        <v>2016</v>
      </c>
      <c r="B13" s="1" t="s">
        <v>24</v>
      </c>
      <c r="C13" s="12">
        <v>64400</v>
      </c>
      <c r="D13" s="12">
        <v>57290</v>
      </c>
      <c r="E13" s="12">
        <v>5270</v>
      </c>
      <c r="F13" s="12">
        <v>1530</v>
      </c>
      <c r="G13" s="12"/>
      <c r="H13" s="13">
        <f t="shared" si="0"/>
        <v>0.8938992042440318</v>
      </c>
      <c r="I13" s="13">
        <f t="shared" si="1"/>
        <v>8.2228116710875335E-2</v>
      </c>
      <c r="J13" s="13">
        <f t="shared" si="2"/>
        <v>2.3872679045092837E-2</v>
      </c>
      <c r="K13" s="13">
        <f t="shared" si="3"/>
        <v>0.10610079575596817</v>
      </c>
      <c r="L13" s="13"/>
      <c r="M13" s="12"/>
      <c r="N13" s="14" t="s">
        <v>24</v>
      </c>
      <c r="O13" s="15">
        <v>8.2228116710875341</v>
      </c>
      <c r="P13" s="16">
        <v>2.3872679045092835</v>
      </c>
      <c r="R13" s="17">
        <v>2016</v>
      </c>
      <c r="S13" s="1" t="s">
        <v>24</v>
      </c>
      <c r="T13" s="18">
        <v>64400</v>
      </c>
      <c r="U13" s="18">
        <v>57290</v>
      </c>
      <c r="V13" s="18">
        <v>5270</v>
      </c>
      <c r="W13" s="18">
        <v>1530</v>
      </c>
      <c r="Y13" s="19">
        <f t="shared" si="5"/>
        <v>89.389920424403186</v>
      </c>
      <c r="Z13" s="19">
        <f t="shared" si="4"/>
        <v>8.2228116710875341</v>
      </c>
      <c r="AA13" s="19">
        <f t="shared" si="4"/>
        <v>2.3872679045092835</v>
      </c>
      <c r="AB13" s="19">
        <f t="shared" si="6"/>
        <v>10.610079575596817</v>
      </c>
    </row>
    <row r="14" spans="1:28">
      <c r="A14" s="1">
        <v>2016</v>
      </c>
      <c r="B14" s="1" t="s">
        <v>25</v>
      </c>
      <c r="C14" s="12">
        <v>4351.6499999999996</v>
      </c>
      <c r="D14" s="12">
        <v>3880.9250000000002</v>
      </c>
      <c r="E14" s="12">
        <v>454.17500000000001</v>
      </c>
      <c r="F14" s="12">
        <v>13.1</v>
      </c>
      <c r="H14" s="13">
        <f t="shared" si="0"/>
        <v>0.89253599190469612</v>
      </c>
      <c r="I14" s="13">
        <f t="shared" si="1"/>
        <v>0.10445126719102156</v>
      </c>
      <c r="J14" s="13">
        <f t="shared" si="2"/>
        <v>3.012740904282231E-3</v>
      </c>
      <c r="K14" s="13">
        <f t="shared" si="3"/>
        <v>0.10746400809530379</v>
      </c>
      <c r="L14" s="13"/>
      <c r="N14" s="14" t="s">
        <v>25</v>
      </c>
      <c r="O14" s="15">
        <v>10.445126719102156</v>
      </c>
      <c r="P14" s="16">
        <v>0.30127409042822312</v>
      </c>
      <c r="R14" s="17">
        <v>2016</v>
      </c>
      <c r="S14" s="1" t="s">
        <v>25</v>
      </c>
      <c r="T14" s="18">
        <v>4351.6499999999996</v>
      </c>
      <c r="U14" s="18">
        <v>3880.9250000000002</v>
      </c>
      <c r="V14" s="18">
        <v>454.17500000000001</v>
      </c>
      <c r="W14" s="18">
        <v>13.1</v>
      </c>
      <c r="Y14" s="19">
        <f t="shared" si="5"/>
        <v>89.253599190469615</v>
      </c>
      <c r="Z14" s="19">
        <f t="shared" si="4"/>
        <v>10.445126719102156</v>
      </c>
      <c r="AA14" s="19">
        <f t="shared" si="4"/>
        <v>0.30127409042822312</v>
      </c>
      <c r="AB14" s="19">
        <f t="shared" si="6"/>
        <v>10.746400809530378</v>
      </c>
    </row>
    <row r="15" spans="1:28">
      <c r="A15" s="1">
        <v>2016</v>
      </c>
      <c r="B15" s="1" t="s">
        <v>26</v>
      </c>
      <c r="C15" s="12">
        <v>26583.82</v>
      </c>
      <c r="D15" s="12">
        <v>23435.200000000001</v>
      </c>
      <c r="E15" s="12">
        <v>3034.05</v>
      </c>
      <c r="F15" s="12">
        <v>106.2</v>
      </c>
      <c r="H15" s="13">
        <f t="shared" si="0"/>
        <v>0.88183643174433546</v>
      </c>
      <c r="I15" s="13">
        <f t="shared" si="1"/>
        <v>0.11416739885872111</v>
      </c>
      <c r="J15" s="13">
        <f t="shared" si="2"/>
        <v>3.9961693969434199E-3</v>
      </c>
      <c r="K15" s="13">
        <f t="shared" si="3"/>
        <v>0.11816356825566453</v>
      </c>
      <c r="L15" s="13"/>
      <c r="N15" s="14" t="s">
        <v>26</v>
      </c>
      <c r="O15" s="15">
        <v>11.416739885872111</v>
      </c>
      <c r="P15" s="16">
        <v>0.39961693969434198</v>
      </c>
      <c r="R15" s="17">
        <v>2016</v>
      </c>
      <c r="S15" s="1" t="s">
        <v>26</v>
      </c>
      <c r="T15" s="18">
        <v>26583.82</v>
      </c>
      <c r="U15" s="18">
        <v>23435.200000000001</v>
      </c>
      <c r="V15" s="18">
        <v>3034.05</v>
      </c>
      <c r="W15" s="18">
        <v>106.2</v>
      </c>
      <c r="Y15" s="19">
        <f t="shared" si="5"/>
        <v>88.183643174433541</v>
      </c>
      <c r="Z15" s="19">
        <f t="shared" si="4"/>
        <v>11.416739885872111</v>
      </c>
      <c r="AA15" s="19">
        <f t="shared" si="4"/>
        <v>0.39961693969434198</v>
      </c>
      <c r="AB15" s="19">
        <f t="shared" si="6"/>
        <v>11.816356825566453</v>
      </c>
    </row>
    <row r="16" spans="1:28">
      <c r="A16" s="1">
        <v>2015</v>
      </c>
      <c r="B16" s="1" t="s">
        <v>27</v>
      </c>
      <c r="C16" s="12">
        <v>896.07500000000005</v>
      </c>
      <c r="D16" s="12">
        <v>783.02499999999998</v>
      </c>
      <c r="E16" s="12">
        <v>105.625</v>
      </c>
      <c r="F16" s="12"/>
      <c r="H16" s="13">
        <f t="shared" si="0"/>
        <v>0.88113993135655211</v>
      </c>
      <c r="I16" s="13">
        <f t="shared" si="1"/>
        <v>0.11886006864344793</v>
      </c>
      <c r="J16" s="13">
        <f t="shared" si="2"/>
        <v>0</v>
      </c>
      <c r="K16" s="13">
        <f t="shared" si="3"/>
        <v>0.11886006864344793</v>
      </c>
      <c r="L16" s="13"/>
      <c r="N16" s="14" t="s">
        <v>27</v>
      </c>
      <c r="O16" s="15">
        <v>11.886006864344793</v>
      </c>
      <c r="P16" s="16">
        <v>0</v>
      </c>
      <c r="R16" s="21">
        <v>2015</v>
      </c>
      <c r="S16" s="1" t="s">
        <v>27</v>
      </c>
      <c r="T16" s="18">
        <v>896.07500000000005</v>
      </c>
      <c r="U16" s="18">
        <v>783.02499999999998</v>
      </c>
      <c r="V16" s="18">
        <v>105.625</v>
      </c>
      <c r="W16" s="18"/>
      <c r="Y16" s="19">
        <f t="shared" si="5"/>
        <v>88.113993135655207</v>
      </c>
      <c r="Z16" s="19">
        <f t="shared" si="4"/>
        <v>11.886006864344793</v>
      </c>
      <c r="AA16" s="19">
        <f t="shared" si="4"/>
        <v>0</v>
      </c>
      <c r="AB16" s="19">
        <f t="shared" si="6"/>
        <v>11.886006864344793</v>
      </c>
    </row>
    <row r="17" spans="1:28">
      <c r="A17" s="1">
        <v>2016</v>
      </c>
      <c r="B17" s="1" t="s">
        <v>28</v>
      </c>
      <c r="C17" s="12">
        <v>190.47499999999999</v>
      </c>
      <c r="D17" s="12">
        <v>167.67500000000001</v>
      </c>
      <c r="E17" s="12">
        <v>22.75</v>
      </c>
      <c r="F17" s="12"/>
      <c r="H17" s="13">
        <f t="shared" si="0"/>
        <v>0.88053039254299592</v>
      </c>
      <c r="I17" s="13">
        <f t="shared" si="1"/>
        <v>0.11946960745700407</v>
      </c>
      <c r="J17" s="13">
        <f t="shared" si="2"/>
        <v>0</v>
      </c>
      <c r="K17" s="13">
        <f t="shared" si="3"/>
        <v>0.11946960745700407</v>
      </c>
      <c r="L17" s="13"/>
      <c r="N17" s="14" t="s">
        <v>28</v>
      </c>
      <c r="O17" s="15">
        <v>11.946960745700407</v>
      </c>
      <c r="P17" s="16">
        <v>0</v>
      </c>
      <c r="R17" s="17">
        <v>2016</v>
      </c>
      <c r="S17" s="1" t="s">
        <v>28</v>
      </c>
      <c r="T17" s="18">
        <v>190.47499999999999</v>
      </c>
      <c r="U17" s="18">
        <v>167.67500000000001</v>
      </c>
      <c r="V17" s="18">
        <v>22.75</v>
      </c>
      <c r="W17" s="18"/>
      <c r="Y17" s="19">
        <f t="shared" si="5"/>
        <v>88.053039254299591</v>
      </c>
      <c r="Z17" s="19">
        <f t="shared" si="4"/>
        <v>11.946960745700407</v>
      </c>
      <c r="AA17" s="19">
        <f t="shared" si="4"/>
        <v>0</v>
      </c>
      <c r="AB17" s="19">
        <f t="shared" si="6"/>
        <v>11.946960745700407</v>
      </c>
    </row>
    <row r="18" spans="1:28">
      <c r="A18" s="1">
        <v>2016</v>
      </c>
      <c r="B18" s="1" t="s">
        <v>29</v>
      </c>
      <c r="C18" s="12">
        <v>4220.25</v>
      </c>
      <c r="D18" s="12">
        <v>3679.5749999999998</v>
      </c>
      <c r="E18" s="12">
        <v>473.2</v>
      </c>
      <c r="F18" s="12">
        <v>63.65</v>
      </c>
      <c r="H18" s="13">
        <f t="shared" si="0"/>
        <v>0.8726764972696065</v>
      </c>
      <c r="I18" s="13">
        <f t="shared" si="1"/>
        <v>0.11222777590019983</v>
      </c>
      <c r="J18" s="13">
        <f t="shared" si="2"/>
        <v>1.5095726830193827E-2</v>
      </c>
      <c r="K18" s="13">
        <f t="shared" si="3"/>
        <v>0.12732350273039367</v>
      </c>
      <c r="L18" s="13"/>
      <c r="N18" s="14" t="s">
        <v>29</v>
      </c>
      <c r="O18" s="15">
        <v>11.222777590019984</v>
      </c>
      <c r="P18" s="16">
        <v>1.5095726830193827</v>
      </c>
      <c r="R18" s="17">
        <v>2016</v>
      </c>
      <c r="S18" s="1" t="s">
        <v>29</v>
      </c>
      <c r="T18" s="18">
        <v>4220.25</v>
      </c>
      <c r="U18" s="18">
        <v>3679.5749999999998</v>
      </c>
      <c r="V18" s="18">
        <v>473.2</v>
      </c>
      <c r="W18" s="18">
        <v>63.65</v>
      </c>
      <c r="Y18" s="19">
        <f t="shared" si="5"/>
        <v>87.267649726960656</v>
      </c>
      <c r="Z18" s="19">
        <f t="shared" si="4"/>
        <v>11.222777590019984</v>
      </c>
      <c r="AA18" s="19">
        <f t="shared" si="4"/>
        <v>1.5095726830193827</v>
      </c>
      <c r="AB18" s="19">
        <f t="shared" si="6"/>
        <v>12.732350273039366</v>
      </c>
    </row>
    <row r="19" spans="1:28">
      <c r="A19" s="1">
        <v>2016</v>
      </c>
      <c r="B19" s="1" t="s">
        <v>30</v>
      </c>
      <c r="C19" s="12">
        <v>3736.85</v>
      </c>
      <c r="D19" s="12">
        <v>3259.51</v>
      </c>
      <c r="E19" s="12">
        <v>473.89</v>
      </c>
      <c r="F19" s="12">
        <v>3.44</v>
      </c>
      <c r="H19" s="13">
        <f t="shared" si="0"/>
        <v>0.87226373085280617</v>
      </c>
      <c r="I19" s="13">
        <f t="shared" si="1"/>
        <v>0.12681570524828464</v>
      </c>
      <c r="J19" s="13">
        <f t="shared" si="2"/>
        <v>9.2056389890923882E-4</v>
      </c>
      <c r="K19" s="13">
        <f t="shared" si="3"/>
        <v>0.12773626914719388</v>
      </c>
      <c r="L19" s="13"/>
      <c r="N19" s="14" t="s">
        <v>30</v>
      </c>
      <c r="O19" s="15">
        <v>12.681570524828464</v>
      </c>
      <c r="P19" s="16">
        <v>9.2056389890923879E-2</v>
      </c>
      <c r="R19" s="17">
        <v>2016</v>
      </c>
      <c r="S19" s="1" t="s">
        <v>30</v>
      </c>
      <c r="T19" s="18">
        <v>3736.85</v>
      </c>
      <c r="U19" s="18">
        <v>3259.51</v>
      </c>
      <c r="V19" s="18">
        <v>473.89</v>
      </c>
      <c r="W19" s="18">
        <v>3.44</v>
      </c>
      <c r="Y19" s="19">
        <f t="shared" si="5"/>
        <v>87.226373085280613</v>
      </c>
      <c r="Z19" s="19">
        <f t="shared" si="4"/>
        <v>12.681570524828464</v>
      </c>
      <c r="AA19" s="19">
        <f t="shared" si="4"/>
        <v>9.2056389890923879E-2</v>
      </c>
      <c r="AB19" s="19">
        <f t="shared" si="6"/>
        <v>12.773626914719388</v>
      </c>
    </row>
    <row r="20" spans="1:28">
      <c r="A20" s="1">
        <v>2016</v>
      </c>
      <c r="B20" s="1" t="s">
        <v>31</v>
      </c>
      <c r="C20" s="12">
        <v>2448.1</v>
      </c>
      <c r="D20" s="12">
        <v>2104.5749999999998</v>
      </c>
      <c r="E20" s="12">
        <v>330.67500000000001</v>
      </c>
      <c r="F20" s="12">
        <v>12.85</v>
      </c>
      <c r="H20" s="13">
        <f t="shared" si="0"/>
        <v>0.85967689228381194</v>
      </c>
      <c r="I20" s="13">
        <f t="shared" si="1"/>
        <v>0.1350741391283036</v>
      </c>
      <c r="J20" s="13">
        <f t="shared" si="2"/>
        <v>5.2489685878844821E-3</v>
      </c>
      <c r="K20" s="13">
        <f t="shared" si="3"/>
        <v>0.14032310771618808</v>
      </c>
      <c r="L20" s="13"/>
      <c r="N20" s="14" t="s">
        <v>31</v>
      </c>
      <c r="O20" s="15">
        <v>13.50741391283036</v>
      </c>
      <c r="P20" s="16">
        <v>0.52489685878844816</v>
      </c>
      <c r="R20" s="17">
        <v>2016</v>
      </c>
      <c r="S20" s="1" t="s">
        <v>31</v>
      </c>
      <c r="T20" s="18">
        <v>2448.1</v>
      </c>
      <c r="U20" s="18">
        <v>2104.5749999999998</v>
      </c>
      <c r="V20" s="18">
        <v>330.67500000000001</v>
      </c>
      <c r="W20" s="18">
        <v>12.85</v>
      </c>
      <c r="Y20" s="19">
        <f t="shared" si="5"/>
        <v>85.96768922838119</v>
      </c>
      <c r="Z20" s="19">
        <f t="shared" si="5"/>
        <v>13.50741391283036</v>
      </c>
      <c r="AA20" s="19">
        <f t="shared" si="5"/>
        <v>0.52489685878844816</v>
      </c>
      <c r="AB20" s="19">
        <f t="shared" si="6"/>
        <v>14.032310771618809</v>
      </c>
    </row>
    <row r="21" spans="1:28">
      <c r="A21" s="1">
        <v>2016</v>
      </c>
      <c r="B21" s="1" t="s">
        <v>32</v>
      </c>
      <c r="C21" s="12">
        <v>915</v>
      </c>
      <c r="D21" s="12">
        <v>784.95</v>
      </c>
      <c r="E21" s="12">
        <v>108.22499999999999</v>
      </c>
      <c r="F21" s="12">
        <v>21.65</v>
      </c>
      <c r="H21" s="13">
        <f t="shared" si="0"/>
        <v>0.85803295712294703</v>
      </c>
      <c r="I21" s="13">
        <f t="shared" si="1"/>
        <v>0.11830131445904954</v>
      </c>
      <c r="J21" s="13">
        <f t="shared" si="2"/>
        <v>2.3665728418003441E-2</v>
      </c>
      <c r="K21" s="13">
        <f t="shared" si="3"/>
        <v>0.14196704287705297</v>
      </c>
      <c r="L21" s="13"/>
      <c r="N21" s="14" t="s">
        <v>32</v>
      </c>
      <c r="O21" s="15">
        <v>11.830131445904954</v>
      </c>
      <c r="P21" s="16">
        <v>2.3665728418003442</v>
      </c>
      <c r="R21" s="17">
        <v>2016</v>
      </c>
      <c r="S21" s="1" t="s">
        <v>32</v>
      </c>
      <c r="T21" s="18">
        <v>915</v>
      </c>
      <c r="U21" s="18">
        <v>784.95</v>
      </c>
      <c r="V21" s="18">
        <v>108.22499999999999</v>
      </c>
      <c r="W21" s="18">
        <v>21.65</v>
      </c>
      <c r="Y21" s="19">
        <f t="shared" si="5"/>
        <v>85.803295712294698</v>
      </c>
      <c r="Z21" s="19">
        <f t="shared" si="5"/>
        <v>11.830131445904954</v>
      </c>
      <c r="AA21" s="19">
        <f t="shared" si="5"/>
        <v>2.3665728418003442</v>
      </c>
      <c r="AB21" s="19">
        <f t="shared" si="6"/>
        <v>14.196704287705298</v>
      </c>
    </row>
    <row r="22" spans="1:28">
      <c r="A22" s="1">
        <v>2016</v>
      </c>
      <c r="B22" s="1" t="s">
        <v>33</v>
      </c>
      <c r="C22" s="12">
        <v>4604.3999999999996</v>
      </c>
      <c r="D22" s="12">
        <v>3899.0250000000001</v>
      </c>
      <c r="E22" s="12">
        <v>575.67499999999995</v>
      </c>
      <c r="F22" s="12">
        <v>88.9</v>
      </c>
      <c r="H22" s="13">
        <f t="shared" si="0"/>
        <v>0.85437483565606109</v>
      </c>
      <c r="I22" s="13">
        <f t="shared" si="1"/>
        <v>0.12614492944166886</v>
      </c>
      <c r="J22" s="13">
        <f t="shared" si="2"/>
        <v>1.948023490227014E-2</v>
      </c>
      <c r="K22" s="13">
        <f t="shared" si="3"/>
        <v>0.14562516434393899</v>
      </c>
      <c r="L22" s="13"/>
      <c r="N22" s="14" t="s">
        <v>33</v>
      </c>
      <c r="O22" s="15">
        <v>12.614492944166885</v>
      </c>
      <c r="P22" s="16">
        <v>1.9480234902270139</v>
      </c>
      <c r="R22" s="17">
        <v>2016</v>
      </c>
      <c r="S22" s="1" t="s">
        <v>33</v>
      </c>
      <c r="T22" s="18">
        <v>4604.3999999999996</v>
      </c>
      <c r="U22" s="18">
        <v>3899.0250000000001</v>
      </c>
      <c r="V22" s="18">
        <v>575.67499999999995</v>
      </c>
      <c r="W22" s="18">
        <v>88.9</v>
      </c>
      <c r="Y22" s="19">
        <f t="shared" si="5"/>
        <v>85.437483565606115</v>
      </c>
      <c r="Z22" s="19">
        <f t="shared" si="5"/>
        <v>12.614492944166885</v>
      </c>
      <c r="AA22" s="19">
        <f t="shared" si="5"/>
        <v>1.9480234902270139</v>
      </c>
      <c r="AB22" s="19">
        <f t="shared" si="6"/>
        <v>14.562516434393899</v>
      </c>
    </row>
    <row r="23" spans="1:28">
      <c r="A23" s="1">
        <v>2016</v>
      </c>
      <c r="B23" s="1" t="s">
        <v>34</v>
      </c>
      <c r="C23" s="12">
        <v>4586.7</v>
      </c>
      <c r="D23" s="12">
        <v>3903.95</v>
      </c>
      <c r="E23" s="12">
        <v>643.9</v>
      </c>
      <c r="F23" s="12">
        <v>36.575000000000003</v>
      </c>
      <c r="H23" s="13">
        <f>D23/(SUM($D23:$F23))</f>
        <v>0.85156808105705739</v>
      </c>
      <c r="I23" s="13">
        <f t="shared" si="1"/>
        <v>0.14045381918124958</v>
      </c>
      <c r="J23" s="13">
        <f t="shared" si="2"/>
        <v>7.9780997616931259E-3</v>
      </c>
      <c r="K23" s="13">
        <f t="shared" si="3"/>
        <v>0.14843191894294269</v>
      </c>
      <c r="L23" s="13"/>
      <c r="N23" s="14" t="s">
        <v>34</v>
      </c>
      <c r="O23" s="15">
        <v>14.045381918124958</v>
      </c>
      <c r="P23" s="16">
        <v>0.7978099761693126</v>
      </c>
      <c r="R23" s="17">
        <v>2016</v>
      </c>
      <c r="S23" s="1" t="s">
        <v>34</v>
      </c>
      <c r="T23" s="18">
        <v>4586.7</v>
      </c>
      <c r="U23" s="18">
        <v>3903.95</v>
      </c>
      <c r="V23" s="18">
        <v>643.9</v>
      </c>
      <c r="W23" s="18">
        <v>36.575000000000003</v>
      </c>
      <c r="Y23" s="19">
        <f t="shared" si="5"/>
        <v>85.156808105705736</v>
      </c>
      <c r="Z23" s="19">
        <f t="shared" si="5"/>
        <v>14.045381918124958</v>
      </c>
      <c r="AA23" s="19">
        <f t="shared" si="5"/>
        <v>0.7978099761693126</v>
      </c>
      <c r="AB23" s="19">
        <f t="shared" si="6"/>
        <v>14.843191894294272</v>
      </c>
    </row>
    <row r="24" spans="1:28" s="2" customFormat="1">
      <c r="B24" s="22" t="s">
        <v>35</v>
      </c>
      <c r="C24" s="23">
        <f>SUM(C4:C23,C25:C39)</f>
        <v>581688.03399999999</v>
      </c>
      <c r="D24" s="23">
        <f>SUM(D4:D23,D25:D39)</f>
        <v>493405.70900000009</v>
      </c>
      <c r="E24" s="23">
        <f t="shared" ref="E24:F24" si="7">SUM(E4:E23,E25:E39)</f>
        <v>77132.755999999994</v>
      </c>
      <c r="F24" s="23">
        <f t="shared" si="7"/>
        <v>10223.366719999998</v>
      </c>
      <c r="G24" s="22"/>
      <c r="H24" s="24">
        <f>D24/(SUM($D24:$F24))</f>
        <v>0.84958356774018062</v>
      </c>
      <c r="I24" s="24">
        <f>E24/(SUM($D24:$F24))</f>
        <v>0.13281305999666251</v>
      </c>
      <c r="J24" s="24">
        <f>F24/(SUM($D24:$F24))</f>
        <v>1.7603372263156818E-2</v>
      </c>
      <c r="K24" s="24">
        <f>I24+J24</f>
        <v>0.15041643225981932</v>
      </c>
      <c r="L24" s="25"/>
      <c r="M24" s="26" t="s">
        <v>36</v>
      </c>
      <c r="N24" s="26"/>
      <c r="O24" s="27">
        <v>13.281305999666252</v>
      </c>
      <c r="P24" s="28">
        <v>1.7603372263156818</v>
      </c>
      <c r="R24" s="17"/>
      <c r="S24" s="2" t="s">
        <v>35</v>
      </c>
      <c r="T24" s="20">
        <f>SUM(T4:T23,T25:T39)</f>
        <v>581688.03399999999</v>
      </c>
      <c r="U24" s="20">
        <f>SUM(U4:U23,U25:U39)</f>
        <v>493405.70900000009</v>
      </c>
      <c r="V24" s="20">
        <f t="shared" ref="V24:W24" si="8">SUM(V4:V23,V25:V39)</f>
        <v>77132.755999999994</v>
      </c>
      <c r="W24" s="20">
        <f t="shared" si="8"/>
        <v>10223.366719999998</v>
      </c>
      <c r="X24" s="1"/>
      <c r="Y24" s="19">
        <f t="shared" si="5"/>
        <v>84.958356774018057</v>
      </c>
      <c r="Z24" s="19">
        <f t="shared" si="5"/>
        <v>13.281305999666252</v>
      </c>
      <c r="AA24" s="19">
        <f t="shared" si="5"/>
        <v>1.7603372263156818</v>
      </c>
      <c r="AB24" s="19">
        <f t="shared" si="6"/>
        <v>15.041643225981934</v>
      </c>
    </row>
    <row r="25" spans="1:28">
      <c r="A25" s="1">
        <v>2016</v>
      </c>
      <c r="B25" s="1" t="s">
        <v>37</v>
      </c>
      <c r="C25" s="12">
        <v>2492.1</v>
      </c>
      <c r="D25" s="12">
        <v>2107.1</v>
      </c>
      <c r="E25" s="12">
        <v>381.72500000000002</v>
      </c>
      <c r="F25" s="12"/>
      <c r="H25" s="13">
        <f t="shared" si="0"/>
        <v>0.84662441111769615</v>
      </c>
      <c r="I25" s="13">
        <f t="shared" si="1"/>
        <v>0.15337558888230393</v>
      </c>
      <c r="J25" s="13">
        <f t="shared" si="2"/>
        <v>0</v>
      </c>
      <c r="K25" s="13">
        <f t="shared" si="3"/>
        <v>0.15337558888230393</v>
      </c>
      <c r="L25" s="13"/>
      <c r="N25" s="14" t="s">
        <v>37</v>
      </c>
      <c r="O25" s="15">
        <v>15.337558888230394</v>
      </c>
      <c r="P25" s="16">
        <v>0</v>
      </c>
      <c r="R25" s="17">
        <v>2016</v>
      </c>
      <c r="S25" s="1" t="s">
        <v>37</v>
      </c>
      <c r="T25" s="18">
        <v>2492.1</v>
      </c>
      <c r="U25" s="18">
        <v>2107.1</v>
      </c>
      <c r="V25" s="18">
        <v>381.72500000000002</v>
      </c>
      <c r="W25" s="18"/>
      <c r="Y25" s="19">
        <f t="shared" si="5"/>
        <v>84.66244111176961</v>
      </c>
      <c r="Z25" s="19">
        <f t="shared" si="5"/>
        <v>15.337558888230394</v>
      </c>
      <c r="AA25" s="19">
        <f t="shared" si="5"/>
        <v>0</v>
      </c>
      <c r="AB25" s="19">
        <f t="shared" si="6"/>
        <v>15.337558888230394</v>
      </c>
    </row>
    <row r="26" spans="1:28">
      <c r="A26" s="1">
        <v>2016</v>
      </c>
      <c r="B26" s="1" t="s">
        <v>38</v>
      </c>
      <c r="C26" s="12">
        <v>31627.72</v>
      </c>
      <c r="D26" s="12">
        <v>26631.75</v>
      </c>
      <c r="E26" s="12">
        <v>4761.6499999999996</v>
      </c>
      <c r="F26" s="12">
        <v>117.075</v>
      </c>
      <c r="H26" s="13">
        <f t="shared" si="0"/>
        <v>0.84517132794729366</v>
      </c>
      <c r="I26" s="13">
        <f t="shared" si="1"/>
        <v>0.15111324091433084</v>
      </c>
      <c r="J26" s="13">
        <f t="shared" si="2"/>
        <v>3.7154311383754131E-3</v>
      </c>
      <c r="K26" s="13">
        <f t="shared" si="3"/>
        <v>0.15482867205270626</v>
      </c>
      <c r="L26" s="13"/>
      <c r="N26" s="14" t="s">
        <v>38</v>
      </c>
      <c r="O26" s="15">
        <v>15.111324091433085</v>
      </c>
      <c r="P26" s="16">
        <v>0.37154311383754129</v>
      </c>
      <c r="R26" s="17">
        <v>2016</v>
      </c>
      <c r="S26" s="1" t="s">
        <v>38</v>
      </c>
      <c r="T26" s="18">
        <v>31627.72</v>
      </c>
      <c r="U26" s="18">
        <v>26631.75</v>
      </c>
      <c r="V26" s="18">
        <v>4761.6499999999996</v>
      </c>
      <c r="W26" s="18">
        <v>117.075</v>
      </c>
      <c r="Y26" s="19">
        <f t="shared" si="5"/>
        <v>84.517132794729363</v>
      </c>
      <c r="Z26" s="19">
        <f t="shared" si="5"/>
        <v>15.111324091433085</v>
      </c>
      <c r="AA26" s="19">
        <f t="shared" si="5"/>
        <v>0.37154311383754129</v>
      </c>
      <c r="AB26" s="19">
        <f t="shared" si="6"/>
        <v>15.482867205270626</v>
      </c>
    </row>
    <row r="27" spans="1:28">
      <c r="A27" s="1">
        <v>2016</v>
      </c>
      <c r="B27" s="1" t="s">
        <v>39</v>
      </c>
      <c r="C27" s="12">
        <v>8427.0750000000007</v>
      </c>
      <c r="D27" s="12">
        <v>6999.6</v>
      </c>
      <c r="E27" s="12">
        <v>1379.35</v>
      </c>
      <c r="F27" s="12">
        <v>37.575000000000003</v>
      </c>
      <c r="H27" s="13">
        <f t="shared" si="0"/>
        <v>0.83164964162763122</v>
      </c>
      <c r="I27" s="13">
        <f t="shared" si="1"/>
        <v>0.16388592679282718</v>
      </c>
      <c r="J27" s="13">
        <f t="shared" si="2"/>
        <v>4.464431579541437E-3</v>
      </c>
      <c r="K27" s="13">
        <f t="shared" si="3"/>
        <v>0.16835035837236861</v>
      </c>
      <c r="L27" s="13"/>
      <c r="N27" s="14" t="s">
        <v>39</v>
      </c>
      <c r="O27" s="15">
        <v>16.388592679282716</v>
      </c>
      <c r="P27" s="16">
        <v>0.44644315795414369</v>
      </c>
      <c r="R27" s="17">
        <v>2016</v>
      </c>
      <c r="S27" s="1" t="s">
        <v>39</v>
      </c>
      <c r="T27" s="18">
        <v>8427.0750000000007</v>
      </c>
      <c r="U27" s="18">
        <v>6999.6</v>
      </c>
      <c r="V27" s="18">
        <v>1379.35</v>
      </c>
      <c r="W27" s="18">
        <v>37.575000000000003</v>
      </c>
      <c r="Y27" s="19">
        <f t="shared" si="5"/>
        <v>83.164964162763127</v>
      </c>
      <c r="Z27" s="19">
        <f t="shared" si="5"/>
        <v>16.388592679282716</v>
      </c>
      <c r="AA27" s="19">
        <f t="shared" si="5"/>
        <v>0.44644315795414369</v>
      </c>
      <c r="AB27" s="19">
        <f t="shared" si="6"/>
        <v>16.835035837236859</v>
      </c>
    </row>
    <row r="28" spans="1:28">
      <c r="A28" s="1">
        <v>2016</v>
      </c>
      <c r="B28" s="1" t="s">
        <v>40</v>
      </c>
      <c r="C28" s="12">
        <v>2020</v>
      </c>
      <c r="D28" s="12">
        <v>1679.45</v>
      </c>
      <c r="E28" s="12">
        <v>325.7</v>
      </c>
      <c r="F28" s="12">
        <v>14.85</v>
      </c>
      <c r="H28" s="13">
        <f t="shared" si="0"/>
        <v>0.83141089108910893</v>
      </c>
      <c r="I28" s="13">
        <f t="shared" si="1"/>
        <v>0.16123762376237624</v>
      </c>
      <c r="J28" s="13">
        <f t="shared" si="2"/>
        <v>7.3514851485148511E-3</v>
      </c>
      <c r="K28" s="13">
        <f t="shared" si="3"/>
        <v>0.1685891089108911</v>
      </c>
      <c r="L28" s="13"/>
      <c r="N28" s="14" t="s">
        <v>40</v>
      </c>
      <c r="O28" s="15">
        <v>16.123762376237625</v>
      </c>
      <c r="P28" s="16">
        <v>0.73514851485148514</v>
      </c>
      <c r="R28" s="17">
        <v>2016</v>
      </c>
      <c r="S28" s="1" t="s">
        <v>40</v>
      </c>
      <c r="T28" s="18">
        <v>2020</v>
      </c>
      <c r="U28" s="18">
        <v>1679.45</v>
      </c>
      <c r="V28" s="18">
        <v>325.7</v>
      </c>
      <c r="W28" s="18">
        <v>14.85</v>
      </c>
      <c r="Y28" s="19">
        <f t="shared" si="5"/>
        <v>83.14108910891089</v>
      </c>
      <c r="Z28" s="19">
        <f t="shared" si="5"/>
        <v>16.123762376237625</v>
      </c>
      <c r="AA28" s="19">
        <f t="shared" si="5"/>
        <v>0.73514851485148514</v>
      </c>
      <c r="AB28" s="19">
        <f t="shared" si="6"/>
        <v>16.85891089108911</v>
      </c>
    </row>
    <row r="29" spans="1:28">
      <c r="A29" s="1">
        <v>2016</v>
      </c>
      <c r="B29" s="1" t="s">
        <v>41</v>
      </c>
      <c r="C29" s="12">
        <v>18341.55</v>
      </c>
      <c r="D29" s="12">
        <v>15225.95</v>
      </c>
      <c r="E29" s="12">
        <v>3019.375</v>
      </c>
      <c r="F29" s="12">
        <v>87.724999999999994</v>
      </c>
      <c r="H29" s="13">
        <f t="shared" si="0"/>
        <v>0.83051919893307447</v>
      </c>
      <c r="I29" s="13">
        <f t="shared" si="1"/>
        <v>0.1646957271157827</v>
      </c>
      <c r="J29" s="13">
        <f t="shared" si="2"/>
        <v>4.7850739511428814E-3</v>
      </c>
      <c r="K29" s="13">
        <f t="shared" si="3"/>
        <v>0.16948080106692559</v>
      </c>
      <c r="L29" s="13"/>
      <c r="N29" s="14" t="s">
        <v>41</v>
      </c>
      <c r="O29" s="15">
        <v>16.46957271157827</v>
      </c>
      <c r="P29" s="16">
        <v>0.47850739511428814</v>
      </c>
      <c r="R29" s="17">
        <v>2016</v>
      </c>
      <c r="S29" s="1" t="s">
        <v>41</v>
      </c>
      <c r="T29" s="18">
        <v>18341.55</v>
      </c>
      <c r="U29" s="18">
        <v>15225.95</v>
      </c>
      <c r="V29" s="18">
        <v>3019.375</v>
      </c>
      <c r="W29" s="18">
        <v>87.724999999999994</v>
      </c>
      <c r="Y29" s="19">
        <f t="shared" si="5"/>
        <v>83.051919893307442</v>
      </c>
      <c r="Z29" s="19">
        <f t="shared" si="5"/>
        <v>16.46957271157827</v>
      </c>
      <c r="AA29" s="19">
        <f t="shared" si="5"/>
        <v>0.47850739511428814</v>
      </c>
      <c r="AB29" s="19">
        <f t="shared" si="6"/>
        <v>16.948080106692558</v>
      </c>
    </row>
    <row r="30" spans="1:28">
      <c r="A30" s="1">
        <v>2016</v>
      </c>
      <c r="B30" s="1" t="s">
        <v>42</v>
      </c>
      <c r="C30" s="12">
        <v>5138.5749999999998</v>
      </c>
      <c r="D30" s="12">
        <v>4250.7250000000004</v>
      </c>
      <c r="E30" s="12">
        <v>854.7</v>
      </c>
      <c r="F30" s="12">
        <v>27.05</v>
      </c>
      <c r="H30" s="13">
        <f t="shared" si="0"/>
        <v>0.82820179348170231</v>
      </c>
      <c r="I30" s="13">
        <f t="shared" si="1"/>
        <v>0.16652784475326232</v>
      </c>
      <c r="J30" s="13">
        <f t="shared" si="2"/>
        <v>5.2703617650353869E-3</v>
      </c>
      <c r="K30" s="13">
        <f t="shared" si="3"/>
        <v>0.17179820651829772</v>
      </c>
      <c r="L30" s="13"/>
      <c r="N30" s="14" t="s">
        <v>42</v>
      </c>
      <c r="O30" s="15">
        <v>16.652784475326232</v>
      </c>
      <c r="P30" s="16">
        <v>0.52703617650353873</v>
      </c>
      <c r="R30" s="17">
        <v>2016</v>
      </c>
      <c r="S30" s="1" t="s">
        <v>42</v>
      </c>
      <c r="T30" s="18">
        <v>5138.5749999999998</v>
      </c>
      <c r="U30" s="18">
        <v>4250.7250000000004</v>
      </c>
      <c r="V30" s="18">
        <v>854.7</v>
      </c>
      <c r="W30" s="18">
        <v>27.05</v>
      </c>
      <c r="Y30" s="19">
        <f t="shared" si="5"/>
        <v>82.820179348170228</v>
      </c>
      <c r="Z30" s="19">
        <f t="shared" si="5"/>
        <v>16.652784475326232</v>
      </c>
      <c r="AA30" s="19">
        <f t="shared" si="5"/>
        <v>0.52703617650353873</v>
      </c>
      <c r="AB30" s="19">
        <f t="shared" si="6"/>
        <v>17.179820651829772</v>
      </c>
    </row>
    <row r="31" spans="1:28">
      <c r="A31" s="1">
        <v>2016</v>
      </c>
      <c r="B31" s="1" t="s">
        <v>43</v>
      </c>
      <c r="C31" s="12">
        <v>4605.2250000000004</v>
      </c>
      <c r="D31" s="12">
        <v>3782.875</v>
      </c>
      <c r="E31" s="12">
        <v>789.07500000000005</v>
      </c>
      <c r="F31" s="12">
        <v>28.95</v>
      </c>
      <c r="H31" s="13">
        <f t="shared" si="0"/>
        <v>0.82220326457866943</v>
      </c>
      <c r="I31" s="13">
        <f t="shared" si="1"/>
        <v>0.1715044882522985</v>
      </c>
      <c r="J31" s="13">
        <f t="shared" si="2"/>
        <v>6.2922471690321459E-3</v>
      </c>
      <c r="K31" s="13">
        <f t="shared" si="3"/>
        <v>0.17779673542133065</v>
      </c>
      <c r="L31" s="13"/>
      <c r="N31" s="14" t="s">
        <v>43</v>
      </c>
      <c r="O31" s="15">
        <v>17.150448825229851</v>
      </c>
      <c r="P31" s="16">
        <v>0.62922471690321458</v>
      </c>
      <c r="R31" s="17">
        <v>2016</v>
      </c>
      <c r="S31" s="1" t="s">
        <v>43</v>
      </c>
      <c r="T31" s="18">
        <v>4605.2250000000004</v>
      </c>
      <c r="U31" s="18">
        <v>3782.875</v>
      </c>
      <c r="V31" s="18">
        <v>789.07500000000005</v>
      </c>
      <c r="W31" s="18">
        <v>28.95</v>
      </c>
      <c r="Y31" s="19">
        <f t="shared" si="5"/>
        <v>82.220326457866946</v>
      </c>
      <c r="Z31" s="19">
        <f t="shared" si="5"/>
        <v>17.150448825229851</v>
      </c>
      <c r="AA31" s="19">
        <f t="shared" si="5"/>
        <v>0.62922471690321458</v>
      </c>
      <c r="AB31" s="19">
        <f t="shared" si="6"/>
        <v>17.779673542133065</v>
      </c>
    </row>
    <row r="32" spans="1:28">
      <c r="A32" s="1">
        <v>2016</v>
      </c>
      <c r="B32" s="1" t="s">
        <v>44</v>
      </c>
      <c r="C32" s="12">
        <v>2463</v>
      </c>
      <c r="D32" s="12">
        <v>2022</v>
      </c>
      <c r="E32" s="12">
        <v>419</v>
      </c>
      <c r="F32" s="12">
        <v>22</v>
      </c>
      <c r="H32" s="13">
        <f t="shared" si="0"/>
        <v>0.82095006090133982</v>
      </c>
      <c r="I32" s="13">
        <f t="shared" si="1"/>
        <v>0.17011774259033699</v>
      </c>
      <c r="J32" s="13">
        <f t="shared" si="2"/>
        <v>8.9321965083231838E-3</v>
      </c>
      <c r="K32" s="13">
        <f t="shared" si="3"/>
        <v>0.17904993909866018</v>
      </c>
      <c r="L32" s="13"/>
      <c r="N32" s="14" t="s">
        <v>44</v>
      </c>
      <c r="O32" s="15">
        <v>17.0117742590337</v>
      </c>
      <c r="P32" s="16">
        <v>0.89321965083231836</v>
      </c>
      <c r="R32" s="17">
        <v>2016</v>
      </c>
      <c r="S32" s="1" t="s">
        <v>44</v>
      </c>
      <c r="T32" s="18">
        <v>2463</v>
      </c>
      <c r="U32" s="18">
        <v>2022</v>
      </c>
      <c r="V32" s="18">
        <v>419</v>
      </c>
      <c r="W32" s="18">
        <v>22</v>
      </c>
      <c r="Y32" s="19">
        <f t="shared" si="5"/>
        <v>82.095006090133978</v>
      </c>
      <c r="Z32" s="19">
        <f t="shared" si="5"/>
        <v>17.0117742590337</v>
      </c>
      <c r="AA32" s="19">
        <f t="shared" si="5"/>
        <v>0.89321965083231836</v>
      </c>
      <c r="AB32" s="19">
        <f t="shared" si="6"/>
        <v>17.904993909866018</v>
      </c>
    </row>
    <row r="33" spans="1:28">
      <c r="A33" s="1">
        <v>2016</v>
      </c>
      <c r="B33" s="1" t="s">
        <v>45</v>
      </c>
      <c r="C33" s="12">
        <v>16196.88</v>
      </c>
      <c r="D33" s="12">
        <v>12828.15</v>
      </c>
      <c r="E33" s="12">
        <v>2927.625</v>
      </c>
      <c r="F33" s="12">
        <v>427.875</v>
      </c>
      <c r="H33" s="13">
        <f t="shared" si="0"/>
        <v>0.7926611116775264</v>
      </c>
      <c r="I33" s="13">
        <f t="shared" si="1"/>
        <v>0.18090016776190784</v>
      </c>
      <c r="J33" s="13">
        <f t="shared" si="2"/>
        <v>2.6438720560565756E-2</v>
      </c>
      <c r="K33" s="13">
        <f t="shared" si="3"/>
        <v>0.2073388883224736</v>
      </c>
      <c r="L33" s="13"/>
      <c r="N33" s="14" t="s">
        <v>45</v>
      </c>
      <c r="O33" s="15">
        <v>18.090016776190783</v>
      </c>
      <c r="P33" s="16">
        <v>2.6438720560565754</v>
      </c>
      <c r="R33" s="17">
        <v>2016</v>
      </c>
      <c r="S33" s="1" t="s">
        <v>45</v>
      </c>
      <c r="T33" s="18">
        <v>16196.88</v>
      </c>
      <c r="U33" s="18">
        <v>12828.15</v>
      </c>
      <c r="V33" s="18">
        <v>2927.625</v>
      </c>
      <c r="W33" s="18">
        <v>427.875</v>
      </c>
      <c r="Y33" s="19">
        <f t="shared" si="5"/>
        <v>79.266111167752641</v>
      </c>
      <c r="Z33" s="19">
        <f t="shared" si="5"/>
        <v>18.090016776190783</v>
      </c>
      <c r="AA33" s="19">
        <f t="shared" si="5"/>
        <v>2.6438720560565754</v>
      </c>
      <c r="AB33" s="19">
        <f t="shared" si="6"/>
        <v>20.733888832247359</v>
      </c>
    </row>
    <row r="34" spans="1:28">
      <c r="A34" s="1">
        <v>2016</v>
      </c>
      <c r="B34" s="1" t="s">
        <v>46</v>
      </c>
      <c r="C34" s="12">
        <v>22757.85</v>
      </c>
      <c r="D34" s="12">
        <v>17304.599999999999</v>
      </c>
      <c r="E34" s="12">
        <v>5137.625</v>
      </c>
      <c r="F34" s="12">
        <v>309.77499999999998</v>
      </c>
      <c r="H34" s="13">
        <f t="shared" si="0"/>
        <v>0.7605748945147679</v>
      </c>
      <c r="I34" s="13">
        <f t="shared" si="1"/>
        <v>0.22580981891701829</v>
      </c>
      <c r="J34" s="13">
        <f t="shared" si="2"/>
        <v>1.3615286568213782E-2</v>
      </c>
      <c r="K34" s="13">
        <f t="shared" si="3"/>
        <v>0.23942510548523208</v>
      </c>
      <c r="L34" s="13"/>
      <c r="N34" s="14" t="s">
        <v>46</v>
      </c>
      <c r="O34" s="15">
        <v>22.580981891701828</v>
      </c>
      <c r="P34" s="16">
        <v>1.3615286568213782</v>
      </c>
      <c r="R34" s="17">
        <v>2016</v>
      </c>
      <c r="S34" s="1" t="s">
        <v>46</v>
      </c>
      <c r="T34" s="18">
        <v>22757.85</v>
      </c>
      <c r="U34" s="18">
        <v>17304.599999999999</v>
      </c>
      <c r="V34" s="18">
        <v>5137.625</v>
      </c>
      <c r="W34" s="18">
        <v>309.77499999999998</v>
      </c>
      <c r="Y34" s="19">
        <f t="shared" si="5"/>
        <v>76.057489451476783</v>
      </c>
      <c r="Z34" s="19">
        <f t="shared" si="5"/>
        <v>22.580981891701828</v>
      </c>
      <c r="AA34" s="19">
        <f t="shared" si="5"/>
        <v>1.3615286568213782</v>
      </c>
      <c r="AB34" s="19">
        <f t="shared" si="6"/>
        <v>23.942510548523206</v>
      </c>
    </row>
    <row r="35" spans="1:28">
      <c r="A35" s="1">
        <v>2016</v>
      </c>
      <c r="B35" s="29" t="s">
        <v>47</v>
      </c>
      <c r="C35" s="30">
        <v>26235.33</v>
      </c>
      <c r="D35" s="30">
        <v>19546.580000000002</v>
      </c>
      <c r="E35" s="30">
        <v>5570.1670000000004</v>
      </c>
      <c r="F35" s="30">
        <v>1118.8330000000001</v>
      </c>
      <c r="G35" s="29"/>
      <c r="H35" s="31">
        <f t="shared" si="0"/>
        <v>0.74504089484585434</v>
      </c>
      <c r="I35" s="31">
        <f t="shared" si="1"/>
        <v>0.21231346896085393</v>
      </c>
      <c r="J35" s="31">
        <f t="shared" si="2"/>
        <v>4.2645636193291703E-2</v>
      </c>
      <c r="K35" s="31">
        <f t="shared" si="3"/>
        <v>0.25495910515414566</v>
      </c>
      <c r="L35" s="13"/>
      <c r="M35" s="32" t="s">
        <v>47</v>
      </c>
      <c r="N35" s="32"/>
      <c r="O35" s="33">
        <v>21.231346896085395</v>
      </c>
      <c r="P35" s="34">
        <v>4.2645636193291701</v>
      </c>
      <c r="R35" s="17">
        <v>2016</v>
      </c>
      <c r="S35" s="35" t="s">
        <v>47</v>
      </c>
      <c r="T35" s="36">
        <v>26235.33</v>
      </c>
      <c r="U35" s="36">
        <v>19546.580000000002</v>
      </c>
      <c r="V35" s="36">
        <v>5570.1670000000004</v>
      </c>
      <c r="W35" s="36">
        <v>1118.8330000000001</v>
      </c>
      <c r="Y35" s="19">
        <f t="shared" si="5"/>
        <v>74.504089484585435</v>
      </c>
      <c r="Z35" s="19">
        <f t="shared" si="5"/>
        <v>21.231346896085395</v>
      </c>
      <c r="AA35" s="19">
        <f t="shared" si="5"/>
        <v>4.2645636193291701</v>
      </c>
      <c r="AB35" s="19">
        <f t="shared" si="6"/>
        <v>25.495910515414565</v>
      </c>
    </row>
    <row r="36" spans="1:28">
      <c r="A36" s="1">
        <v>2016</v>
      </c>
      <c r="B36" s="1" t="s">
        <v>48</v>
      </c>
      <c r="C36" s="12">
        <v>8114.8540000000003</v>
      </c>
      <c r="D36" s="12">
        <v>5660.6589999999997</v>
      </c>
      <c r="E36" s="12">
        <v>2048.904</v>
      </c>
      <c r="F36" s="12">
        <v>99.422730000000001</v>
      </c>
      <c r="H36" s="13">
        <f t="shared" si="0"/>
        <v>0.72489042696713946</v>
      </c>
      <c r="I36" s="13">
        <f t="shared" si="1"/>
        <v>0.26237773647461893</v>
      </c>
      <c r="J36" s="13">
        <f t="shared" si="2"/>
        <v>1.2731836558241475E-2</v>
      </c>
      <c r="K36" s="13">
        <f t="shared" si="3"/>
        <v>0.27510957303286038</v>
      </c>
      <c r="L36" s="13"/>
      <c r="N36" s="14" t="s">
        <v>48</v>
      </c>
      <c r="O36" s="15">
        <v>26.237773647461893</v>
      </c>
      <c r="P36" s="16">
        <v>1.2731836558241476</v>
      </c>
      <c r="R36" s="17">
        <v>2016</v>
      </c>
      <c r="S36" s="1" t="s">
        <v>48</v>
      </c>
      <c r="T36" s="18">
        <v>8114.8540000000003</v>
      </c>
      <c r="U36" s="18">
        <v>5660.6589999999997</v>
      </c>
      <c r="V36" s="18">
        <v>2048.904</v>
      </c>
      <c r="W36" s="18">
        <v>99.422730000000001</v>
      </c>
      <c r="Y36" s="19">
        <f t="shared" si="5"/>
        <v>72.489042696713952</v>
      </c>
      <c r="Z36" s="19">
        <f t="shared" si="5"/>
        <v>26.237773647461893</v>
      </c>
      <c r="AA36" s="19">
        <f t="shared" si="5"/>
        <v>1.2731836558241476</v>
      </c>
      <c r="AB36" s="19">
        <f t="shared" si="6"/>
        <v>27.510957303286041</v>
      </c>
    </row>
    <row r="37" spans="1:28">
      <c r="A37" s="1">
        <v>2016</v>
      </c>
      <c r="B37" s="1" t="s">
        <v>49</v>
      </c>
      <c r="C37" s="12">
        <v>51433.59</v>
      </c>
      <c r="D37" s="12">
        <v>35212.9</v>
      </c>
      <c r="E37" s="12">
        <v>13698.82</v>
      </c>
      <c r="F37" s="12">
        <v>2521.8679999999999</v>
      </c>
      <c r="H37" s="13">
        <f t="shared" si="0"/>
        <v>0.68462849607147769</v>
      </c>
      <c r="I37" s="13">
        <f t="shared" si="1"/>
        <v>0.26633996446057778</v>
      </c>
      <c r="J37" s="13">
        <f t="shared" si="2"/>
        <v>4.9031539467944564E-2</v>
      </c>
      <c r="K37" s="13">
        <f t="shared" si="3"/>
        <v>0.31537150392852237</v>
      </c>
      <c r="L37" s="13"/>
      <c r="N37" s="14" t="s">
        <v>49</v>
      </c>
      <c r="O37" s="15">
        <v>26.633996446057779</v>
      </c>
      <c r="P37" s="16">
        <v>4.9031539467944567</v>
      </c>
      <c r="R37" s="17">
        <v>2016</v>
      </c>
      <c r="S37" s="1" t="s">
        <v>49</v>
      </c>
      <c r="T37" s="18">
        <v>51433.59</v>
      </c>
      <c r="U37" s="18">
        <v>35212.9</v>
      </c>
      <c r="V37" s="18">
        <v>13698.82</v>
      </c>
      <c r="W37" s="18">
        <v>2521.8679999999999</v>
      </c>
      <c r="Y37" s="19">
        <f t="shared" si="5"/>
        <v>68.462849607147774</v>
      </c>
      <c r="Z37" s="19">
        <f t="shared" si="5"/>
        <v>26.633996446057779</v>
      </c>
      <c r="AA37" s="19">
        <f t="shared" si="5"/>
        <v>4.9031539467944567</v>
      </c>
      <c r="AB37" s="19">
        <f t="shared" si="6"/>
        <v>31.537150392852237</v>
      </c>
    </row>
    <row r="38" spans="1:28">
      <c r="A38" s="1">
        <v>2016</v>
      </c>
      <c r="B38" s="1" t="s">
        <v>50</v>
      </c>
      <c r="C38" s="12">
        <v>27215.599999999999</v>
      </c>
      <c r="D38" s="12">
        <v>18374.07</v>
      </c>
      <c r="E38" s="12">
        <v>5775.0749999999998</v>
      </c>
      <c r="F38" s="12">
        <v>3055.45</v>
      </c>
      <c r="H38" s="13">
        <f t="shared" si="0"/>
        <v>0.67540318096997953</v>
      </c>
      <c r="I38" s="13">
        <f t="shared" si="1"/>
        <v>0.21228307203250038</v>
      </c>
      <c r="J38" s="13">
        <f t="shared" si="2"/>
        <v>0.11231374699752007</v>
      </c>
      <c r="K38" s="13">
        <f t="shared" si="3"/>
        <v>0.32459681903002047</v>
      </c>
      <c r="L38" s="13"/>
      <c r="N38" s="14" t="s">
        <v>50</v>
      </c>
      <c r="O38" s="15">
        <v>21.228307203250036</v>
      </c>
      <c r="P38" s="16">
        <v>11.231374699752008</v>
      </c>
      <c r="R38" s="17">
        <v>2016</v>
      </c>
      <c r="S38" s="1" t="s">
        <v>50</v>
      </c>
      <c r="T38" s="18">
        <v>27215.599999999999</v>
      </c>
      <c r="U38" s="18">
        <v>18374.07</v>
      </c>
      <c r="V38" s="18">
        <v>5775.0749999999998</v>
      </c>
      <c r="W38" s="18">
        <v>3055.45</v>
      </c>
      <c r="Y38" s="19">
        <f t="shared" si="5"/>
        <v>67.54031809699795</v>
      </c>
      <c r="Z38" s="19">
        <f t="shared" si="5"/>
        <v>21.228307203250036</v>
      </c>
      <c r="AA38" s="19">
        <f t="shared" si="5"/>
        <v>11.231374699752008</v>
      </c>
      <c r="AB38" s="19">
        <f t="shared" si="6"/>
        <v>32.459681903002043</v>
      </c>
    </row>
    <row r="39" spans="1:28" ht="13.5" thickBot="1">
      <c r="A39" s="1">
        <v>2016</v>
      </c>
      <c r="B39" s="1" t="s">
        <v>51</v>
      </c>
      <c r="C39" s="12">
        <v>3673.55</v>
      </c>
      <c r="D39" s="12">
        <v>2420.5500000000002</v>
      </c>
      <c r="E39" s="12">
        <v>1108.675</v>
      </c>
      <c r="F39" s="12">
        <v>143.67500000000001</v>
      </c>
      <c r="H39" s="13">
        <f t="shared" si="0"/>
        <v>0.65902964959568733</v>
      </c>
      <c r="I39" s="13">
        <f t="shared" si="1"/>
        <v>0.30185275939992917</v>
      </c>
      <c r="J39" s="13">
        <f t="shared" si="2"/>
        <v>3.9117591004383452E-2</v>
      </c>
      <c r="K39" s="13">
        <f t="shared" si="3"/>
        <v>0.34097035040431262</v>
      </c>
      <c r="L39" s="13"/>
      <c r="N39" s="37" t="s">
        <v>51</v>
      </c>
      <c r="O39" s="38">
        <v>30.185275939992916</v>
      </c>
      <c r="P39" s="39">
        <v>3.9117591004383452</v>
      </c>
      <c r="R39" s="17">
        <v>2016</v>
      </c>
      <c r="S39" s="1" t="s">
        <v>51</v>
      </c>
      <c r="T39" s="18">
        <v>3673.55</v>
      </c>
      <c r="U39" s="18">
        <v>2420.5500000000002</v>
      </c>
      <c r="V39" s="18">
        <v>1108.675</v>
      </c>
      <c r="W39" s="18">
        <v>143.67500000000001</v>
      </c>
      <c r="Y39" s="19">
        <f t="shared" si="5"/>
        <v>65.902964959568735</v>
      </c>
      <c r="Z39" s="19">
        <f t="shared" si="5"/>
        <v>30.185275939992916</v>
      </c>
      <c r="AA39" s="19">
        <f t="shared" si="5"/>
        <v>3.9117591004383452</v>
      </c>
      <c r="AB39" s="19">
        <f t="shared" si="6"/>
        <v>34.097035040431258</v>
      </c>
    </row>
    <row r="40" spans="1:28" ht="13.5" thickTop="1">
      <c r="H40" s="13"/>
      <c r="I40" s="13"/>
      <c r="J40" s="13"/>
      <c r="K40" s="13"/>
      <c r="L40" s="13"/>
      <c r="R40" s="17"/>
    </row>
    <row r="41" spans="1:28">
      <c r="B41" s="1" t="s">
        <v>52</v>
      </c>
      <c r="J41" s="40"/>
      <c r="R41" s="17"/>
    </row>
    <row r="42" spans="1:28">
      <c r="R42" s="17"/>
    </row>
    <row r="145" spans="3:3">
      <c r="C145" s="12"/>
    </row>
  </sheetData>
  <mergeCells count="1">
    <mergeCell ref="O2:P2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2"/>
  <sheetViews>
    <sheetView showGridLines="0" tabSelected="1" zoomScaleNormal="100" workbookViewId="0">
      <selection sqref="A1:J1"/>
    </sheetView>
  </sheetViews>
  <sheetFormatPr defaultColWidth="9" defaultRowHeight="13.5"/>
  <cols>
    <col min="1" max="11" width="9" style="42"/>
    <col min="12" max="13" width="10.42578125" style="46" bestFit="1" customWidth="1"/>
    <col min="14" max="14" width="15.5703125" style="46" customWidth="1"/>
    <col min="15" max="16384" width="9" style="42"/>
  </cols>
  <sheetData>
    <row r="1" spans="1:11" s="74" customFormat="1" ht="12.75">
      <c r="A1" s="75" t="s">
        <v>60</v>
      </c>
    </row>
    <row r="2" spans="1:11" s="74" customFormat="1" ht="12.75">
      <c r="A2" s="74" t="s">
        <v>61</v>
      </c>
      <c r="B2" s="74" t="s">
        <v>62</v>
      </c>
    </row>
    <row r="3" spans="1:11" s="74" customFormat="1" ht="12.75">
      <c r="A3" s="74" t="s">
        <v>63</v>
      </c>
    </row>
    <row r="4" spans="1:11" s="74" customFormat="1" ht="12.75">
      <c r="A4" s="75" t="s">
        <v>64</v>
      </c>
    </row>
    <row r="5" spans="1:11" s="74" customFormat="1" ht="12.75"/>
    <row r="6" spans="1:11" ht="19.899999999999999" customHeight="1">
      <c r="A6" s="70" t="s">
        <v>53</v>
      </c>
      <c r="B6" s="70"/>
      <c r="C6" s="70"/>
      <c r="D6" s="70"/>
      <c r="E6" s="70"/>
      <c r="F6" s="70"/>
      <c r="G6" s="70"/>
      <c r="H6" s="70"/>
      <c r="I6" s="70"/>
      <c r="J6" s="70"/>
      <c r="K6" s="41"/>
    </row>
    <row r="7" spans="1:11" ht="15" customHeight="1">
      <c r="A7" s="70" t="s">
        <v>54</v>
      </c>
      <c r="B7" s="70"/>
      <c r="C7" s="70"/>
      <c r="D7" s="70"/>
      <c r="E7" s="70"/>
      <c r="F7" s="70"/>
      <c r="G7" s="70"/>
      <c r="H7" s="70"/>
      <c r="I7" s="70"/>
      <c r="J7" s="70"/>
    </row>
    <row r="8" spans="1:11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1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1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4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4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4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4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4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4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4">
      <c r="A23" s="71" t="s">
        <v>55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14">
      <c r="A24" s="71" t="s">
        <v>56</v>
      </c>
      <c r="B24" s="72"/>
      <c r="C24" s="72"/>
      <c r="D24" s="72"/>
      <c r="E24" s="72"/>
      <c r="F24" s="72"/>
      <c r="G24" s="72"/>
      <c r="H24" s="72"/>
      <c r="I24" s="72"/>
      <c r="J24" s="72"/>
    </row>
    <row r="25" spans="1:14" ht="28.9" customHeight="1" thickBot="1">
      <c r="A25" s="73" t="s">
        <v>57</v>
      </c>
      <c r="B25" s="73"/>
      <c r="C25" s="73"/>
      <c r="D25" s="73"/>
      <c r="E25" s="73"/>
      <c r="F25" s="73"/>
      <c r="G25" s="73"/>
      <c r="H25" s="73"/>
      <c r="I25" s="73"/>
      <c r="J25" s="73"/>
    </row>
    <row r="26" spans="1:14" ht="25.15" customHeight="1">
      <c r="L26" s="47"/>
      <c r="M26" s="48" t="s">
        <v>58</v>
      </c>
      <c r="N26" s="47" t="s">
        <v>59</v>
      </c>
    </row>
    <row r="27" spans="1:14" ht="18" customHeight="1">
      <c r="A27" s="67"/>
      <c r="B27" s="43"/>
      <c r="C27" s="43"/>
      <c r="L27" s="49" t="s">
        <v>15</v>
      </c>
      <c r="M27" s="55">
        <v>6.3419614120307095</v>
      </c>
      <c r="N27" s="61">
        <v>5.8110433596283054E-2</v>
      </c>
    </row>
    <row r="28" spans="1:14" ht="12.75" customHeight="1">
      <c r="L28" s="50" t="s">
        <v>16</v>
      </c>
      <c r="M28" s="56">
        <v>6.7800144053982327</v>
      </c>
      <c r="N28" s="62">
        <v>0.17532886007809242</v>
      </c>
    </row>
    <row r="29" spans="1:14" ht="12.75" customHeight="1">
      <c r="L29" s="51" t="s">
        <v>17</v>
      </c>
      <c r="M29" s="57">
        <v>8.4486086759329417</v>
      </c>
      <c r="N29" s="63">
        <v>0.13108479582298574</v>
      </c>
    </row>
    <row r="30" spans="1:14" ht="12.75" customHeight="1">
      <c r="L30" s="50" t="s">
        <v>18</v>
      </c>
      <c r="M30" s="56">
        <v>8.2869669331267399</v>
      </c>
      <c r="N30" s="62">
        <v>0.77561009965841465</v>
      </c>
    </row>
    <row r="31" spans="1:14" ht="12.75" customHeight="1">
      <c r="L31" s="51" t="s">
        <v>19</v>
      </c>
      <c r="M31" s="57">
        <v>9.3219516926957038</v>
      </c>
      <c r="N31" s="63">
        <v>0</v>
      </c>
    </row>
    <row r="32" spans="1:14" ht="12.75" customHeight="1">
      <c r="L32" s="50" t="s">
        <v>20</v>
      </c>
      <c r="M32" s="56">
        <v>9.3753639504639157</v>
      </c>
      <c r="N32" s="62">
        <v>0</v>
      </c>
    </row>
    <row r="33" spans="12:14" ht="12.75" customHeight="1">
      <c r="L33" s="51" t="s">
        <v>21</v>
      </c>
      <c r="M33" s="57">
        <v>9.7336931615662738</v>
      </c>
      <c r="N33" s="63">
        <v>0.25510463872905959</v>
      </c>
    </row>
    <row r="34" spans="12:14" ht="12.75" customHeight="1">
      <c r="L34" s="50" t="s">
        <v>22</v>
      </c>
      <c r="M34" s="56">
        <v>9.8667966822552557</v>
      </c>
      <c r="N34" s="62">
        <v>0.21869607075716313</v>
      </c>
    </row>
    <row r="35" spans="12:14" ht="12.75" customHeight="1">
      <c r="L35" s="51" t="s">
        <v>23</v>
      </c>
      <c r="M35" s="57">
        <v>10.089035209427912</v>
      </c>
      <c r="N35" s="63">
        <v>0.38317937199109248</v>
      </c>
    </row>
    <row r="36" spans="12:14" ht="12.75" customHeight="1">
      <c r="L36" s="50" t="s">
        <v>24</v>
      </c>
      <c r="M36" s="56">
        <v>8.2228116710875341</v>
      </c>
      <c r="N36" s="62">
        <v>2.3872679045092835</v>
      </c>
    </row>
    <row r="37" spans="12:14" ht="12.75" customHeight="1">
      <c r="L37" s="51" t="s">
        <v>25</v>
      </c>
      <c r="M37" s="57">
        <v>10.445126719102156</v>
      </c>
      <c r="N37" s="63">
        <v>0.30127409042822312</v>
      </c>
    </row>
    <row r="38" spans="12:14" ht="12.75" customHeight="1">
      <c r="L38" s="50" t="s">
        <v>26</v>
      </c>
      <c r="M38" s="56">
        <v>11.416739885872111</v>
      </c>
      <c r="N38" s="62">
        <v>0.39961693969434198</v>
      </c>
    </row>
    <row r="39" spans="12:14" ht="12.75" customHeight="1">
      <c r="L39" s="51" t="s">
        <v>27</v>
      </c>
      <c r="M39" s="57">
        <v>11.886006864344793</v>
      </c>
      <c r="N39" s="63">
        <v>0</v>
      </c>
    </row>
    <row r="40" spans="12:14" ht="12.75" customHeight="1">
      <c r="L40" s="50" t="s">
        <v>28</v>
      </c>
      <c r="M40" s="56">
        <v>11.946960745700407</v>
      </c>
      <c r="N40" s="62">
        <v>0</v>
      </c>
    </row>
    <row r="41" spans="12:14" ht="12.75" customHeight="1">
      <c r="L41" s="51" t="s">
        <v>29</v>
      </c>
      <c r="M41" s="57">
        <v>11.222777590019984</v>
      </c>
      <c r="N41" s="63">
        <v>1.5095726830193827</v>
      </c>
    </row>
    <row r="42" spans="12:14" ht="12.75" customHeight="1">
      <c r="L42" s="50" t="s">
        <v>30</v>
      </c>
      <c r="M42" s="56">
        <v>12.681570524828464</v>
      </c>
      <c r="N42" s="62">
        <v>9.2056389890923879E-2</v>
      </c>
    </row>
    <row r="43" spans="12:14" ht="12.75" customHeight="1">
      <c r="L43" s="51" t="s">
        <v>31</v>
      </c>
      <c r="M43" s="57">
        <v>13.50741391283036</v>
      </c>
      <c r="N43" s="63">
        <v>0.52489685878844816</v>
      </c>
    </row>
    <row r="44" spans="12:14" ht="12.75" customHeight="1">
      <c r="L44" s="50" t="s">
        <v>32</v>
      </c>
      <c r="M44" s="56">
        <v>11.830131445904954</v>
      </c>
      <c r="N44" s="62">
        <v>2.3665728418003442</v>
      </c>
    </row>
    <row r="45" spans="12:14" ht="12.75" customHeight="1">
      <c r="L45" s="51" t="s">
        <v>33</v>
      </c>
      <c r="M45" s="57">
        <v>12.614492944166885</v>
      </c>
      <c r="N45" s="63">
        <v>1.9480234902270139</v>
      </c>
    </row>
    <row r="46" spans="12:14" ht="12.75" customHeight="1">
      <c r="L46" s="50" t="s">
        <v>34</v>
      </c>
      <c r="M46" s="56">
        <v>14.045381918124958</v>
      </c>
      <c r="N46" s="62">
        <v>0.7978099761693126</v>
      </c>
    </row>
    <row r="47" spans="12:14" ht="12.75" customHeight="1">
      <c r="L47" s="52" t="s">
        <v>36</v>
      </c>
      <c r="M47" s="58">
        <v>13.281305999666252</v>
      </c>
      <c r="N47" s="64">
        <v>1.7603372263156818</v>
      </c>
    </row>
    <row r="48" spans="12:14" ht="12.75" customHeight="1">
      <c r="L48" s="50" t="s">
        <v>37</v>
      </c>
      <c r="M48" s="56">
        <v>15.337558888230394</v>
      </c>
      <c r="N48" s="62">
        <v>0</v>
      </c>
    </row>
    <row r="49" spans="12:14" ht="12.75" customHeight="1">
      <c r="L49" s="51" t="s">
        <v>38</v>
      </c>
      <c r="M49" s="57">
        <v>15.111324091433085</v>
      </c>
      <c r="N49" s="63">
        <v>0.37154311383754129</v>
      </c>
    </row>
    <row r="50" spans="12:14" ht="12.75" customHeight="1">
      <c r="L50" s="50" t="s">
        <v>39</v>
      </c>
      <c r="M50" s="56">
        <v>16.388592679282716</v>
      </c>
      <c r="N50" s="62">
        <v>0.44644315795414369</v>
      </c>
    </row>
    <row r="51" spans="12:14" ht="12.75" customHeight="1">
      <c r="L51" s="51" t="s">
        <v>40</v>
      </c>
      <c r="M51" s="57">
        <v>16.123762376237625</v>
      </c>
      <c r="N51" s="63">
        <v>0.73514851485148514</v>
      </c>
    </row>
    <row r="52" spans="12:14" ht="12.75" customHeight="1">
      <c r="L52" s="50" t="s">
        <v>41</v>
      </c>
      <c r="M52" s="56">
        <v>16.46957271157827</v>
      </c>
      <c r="N52" s="62">
        <v>0.47850739511428814</v>
      </c>
    </row>
    <row r="53" spans="12:14" ht="12.75" customHeight="1">
      <c r="L53" s="51" t="s">
        <v>42</v>
      </c>
      <c r="M53" s="57">
        <v>16.652784475326232</v>
      </c>
      <c r="N53" s="63">
        <v>0.52703617650353873</v>
      </c>
    </row>
    <row r="54" spans="12:14" ht="12.75" customHeight="1">
      <c r="L54" s="50" t="s">
        <v>43</v>
      </c>
      <c r="M54" s="56">
        <v>17.150448825229851</v>
      </c>
      <c r="N54" s="62">
        <v>0.62922471690321458</v>
      </c>
    </row>
    <row r="55" spans="12:14" ht="12.75" customHeight="1">
      <c r="L55" s="51" t="s">
        <v>44</v>
      </c>
      <c r="M55" s="57">
        <v>17.0117742590337</v>
      </c>
      <c r="N55" s="63">
        <v>0.89321965083231836</v>
      </c>
    </row>
    <row r="56" spans="12:14" ht="12.75" customHeight="1">
      <c r="L56" s="50" t="s">
        <v>45</v>
      </c>
      <c r="M56" s="56">
        <v>18.090016776190783</v>
      </c>
      <c r="N56" s="62">
        <v>2.6438720560565754</v>
      </c>
    </row>
    <row r="57" spans="12:14" ht="12.75" customHeight="1">
      <c r="L57" s="51" t="s">
        <v>46</v>
      </c>
      <c r="M57" s="57">
        <v>22.580981891701828</v>
      </c>
      <c r="N57" s="63">
        <v>1.3615286568213782</v>
      </c>
    </row>
    <row r="58" spans="12:14" ht="12.75" customHeight="1">
      <c r="L58" s="53" t="s">
        <v>47</v>
      </c>
      <c r="M58" s="59">
        <v>21.231346896085395</v>
      </c>
      <c r="N58" s="65">
        <v>4.2645636193291701</v>
      </c>
    </row>
    <row r="59" spans="12:14" ht="12.75" customHeight="1">
      <c r="L59" s="51" t="s">
        <v>48</v>
      </c>
      <c r="M59" s="57">
        <v>26.237773647461893</v>
      </c>
      <c r="N59" s="63">
        <v>1.2731836558241476</v>
      </c>
    </row>
    <row r="60" spans="12:14" ht="12.75" customHeight="1">
      <c r="L60" s="50" t="s">
        <v>49</v>
      </c>
      <c r="M60" s="56">
        <v>26.633996446057779</v>
      </c>
      <c r="N60" s="62">
        <v>4.9031539467944567</v>
      </c>
    </row>
    <row r="61" spans="12:14" ht="12.75" customHeight="1">
      <c r="L61" s="51" t="s">
        <v>50</v>
      </c>
      <c r="M61" s="57">
        <v>21.228307203250036</v>
      </c>
      <c r="N61" s="63">
        <v>11.231374699752008</v>
      </c>
    </row>
    <row r="62" spans="12:14" ht="12.75" customHeight="1" thickBot="1">
      <c r="L62" s="54" t="s">
        <v>51</v>
      </c>
      <c r="M62" s="60">
        <v>30.185275939992916</v>
      </c>
      <c r="N62" s="66">
        <v>3.9117591004383452</v>
      </c>
    </row>
  </sheetData>
  <mergeCells count="5">
    <mergeCell ref="A6:J6"/>
    <mergeCell ref="A7:J7"/>
    <mergeCell ref="A23:J23"/>
    <mergeCell ref="A24:J24"/>
    <mergeCell ref="A25:J25"/>
  </mergeCells>
  <hyperlinks>
    <hyperlink ref="A25:J25" r:id="rId1" display="Source: Employment by activities and status (ALFS), a subset of the OECD Annual Labour Force Statistics (ALFS) Database, http://stats.oecd.org//Index.aspx?QueryId=81036 (accessed on 07 November 2017)."/>
    <hyperlink ref="A1" r:id="rId2" display="http://dx.doi.org/10.1787/9789264288256-en"/>
    <hyperlink ref="A4" r:id="rId3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Data_Fig 3.1</vt:lpstr>
      <vt:lpstr>Fig 3.1</vt:lpstr>
      <vt:lpstr>'Fig 3.1'!_Ref483217256</vt:lpstr>
      <vt:lpstr>'Fig 3.1'!Footnotes</vt:lpstr>
      <vt:lpstr>'Fig 3.1'!Mendeley_RubhfwGbbDamiUVBrw3uHg_5</vt:lpstr>
      <vt:lpstr>'Fig 3.1'!Title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2018-02-02T06:31:31Z</dcterms:created>
  <dcterms:modified xsi:type="dcterms:W3CDTF">2018-02-07T16:27:06Z</dcterms:modified>
</cp:coreProperties>
</file>