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315" yWindow="555" windowWidth="28155" windowHeight="16620" firstSheet="1" activeTab="1"/>
  </bookViews>
  <sheets>
    <sheet name="Fig 5.5 tax credit by size" sheetId="6" r:id="rId1"/>
    <sheet name="credit-by-size" sheetId="1" r:id="rId2"/>
    <sheet name="Sheet3" sheetId="5" r:id="rId3"/>
    <sheet name="Sheet1" sheetId="2" r:id="rId4"/>
    <sheet name="Sheet2" sheetId="3" r:id="rId5"/>
    <sheet name="Fig 5.6 EI financing" sheetId="7" r:id="rId6"/>
  </sheets>
  <definedNames>
    <definedName name="_Ref527617708" localSheetId="1">'credit-by-size'!$N$24</definedName>
  </definedNames>
  <calcPr calcId="162913"/>
  <pivotCaches>
    <pivotCache cacheId="0" r:id="rId7"/>
  </pivotCaches>
</workbook>
</file>

<file path=xl/calcChain.xml><?xml version="1.0" encoding="utf-8"?>
<calcChain xmlns="http://schemas.openxmlformats.org/spreadsheetml/2006/main">
  <c r="M22" i="1" l="1"/>
  <c r="N22" i="1"/>
  <c r="O22" i="1"/>
  <c r="P22" i="1"/>
  <c r="Q22" i="1"/>
  <c r="R22" i="1"/>
  <c r="S22" i="1"/>
  <c r="T22" i="1"/>
  <c r="U22" i="1"/>
  <c r="V22" i="1"/>
  <c r="L22" i="1"/>
  <c r="K22" i="1"/>
  <c r="M18" i="1"/>
  <c r="N18" i="1"/>
  <c r="O18" i="1"/>
  <c r="P18" i="1"/>
  <c r="Q18" i="1"/>
  <c r="R18" i="1"/>
  <c r="S18" i="1"/>
  <c r="T18" i="1"/>
  <c r="U18" i="1"/>
  <c r="V18" i="1"/>
  <c r="M19" i="1"/>
  <c r="N19" i="1"/>
  <c r="O19" i="1"/>
  <c r="P19" i="1"/>
  <c r="Q19" i="1"/>
  <c r="R19" i="1"/>
  <c r="S19" i="1"/>
  <c r="T19" i="1"/>
  <c r="U19" i="1"/>
  <c r="V19" i="1"/>
  <c r="M20" i="1"/>
  <c r="N20" i="1"/>
  <c r="O20" i="1"/>
  <c r="P20" i="1"/>
  <c r="Q20" i="1"/>
  <c r="R20" i="1"/>
  <c r="S20" i="1"/>
  <c r="T20" i="1"/>
  <c r="U20" i="1"/>
  <c r="V20" i="1"/>
  <c r="M21" i="1"/>
  <c r="N21" i="1"/>
  <c r="O21" i="1"/>
  <c r="P21" i="1"/>
  <c r="Q21" i="1"/>
  <c r="R21" i="1"/>
  <c r="S21" i="1"/>
  <c r="T21" i="1"/>
  <c r="U21" i="1"/>
  <c r="V21" i="1"/>
  <c r="L18" i="1"/>
  <c r="L19" i="1"/>
  <c r="L20" i="1"/>
  <c r="L21" i="1"/>
  <c r="K19" i="1"/>
  <c r="K20" i="1"/>
  <c r="K21" i="1"/>
  <c r="K18" i="1"/>
  <c r="D14" i="7" l="1"/>
  <c r="C14" i="7"/>
  <c r="V14" i="1" l="1"/>
  <c r="U14" i="1"/>
  <c r="T14" i="1"/>
  <c r="S14" i="1"/>
  <c r="R14" i="1"/>
  <c r="Q14" i="1"/>
  <c r="P14" i="1"/>
  <c r="O14" i="1"/>
  <c r="N14" i="1"/>
  <c r="M14" i="1"/>
  <c r="L14" i="1"/>
  <c r="K14" i="1"/>
  <c r="M11" i="5" l="1"/>
  <c r="L11" i="5"/>
  <c r="K11" i="5"/>
  <c r="J11" i="5"/>
  <c r="I11" i="5"/>
  <c r="H11" i="5"/>
  <c r="G11" i="5"/>
  <c r="F11" i="5"/>
  <c r="E11" i="5"/>
  <c r="D11" i="5"/>
  <c r="C11" i="5"/>
  <c r="B11" i="5"/>
  <c r="M10" i="5"/>
  <c r="L10" i="5"/>
  <c r="K10" i="5"/>
  <c r="J10" i="5"/>
  <c r="I10" i="5"/>
  <c r="H10" i="5"/>
  <c r="G10" i="5"/>
  <c r="F10" i="5"/>
  <c r="E10" i="5"/>
  <c r="D10" i="5"/>
  <c r="C10" i="5"/>
  <c r="B10" i="5"/>
  <c r="H31" i="1" l="1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E11" i="1"/>
  <c r="E10" i="1"/>
  <c r="E8" i="1"/>
  <c r="E7" i="1"/>
  <c r="F11" i="1"/>
  <c r="F10" i="1"/>
  <c r="F8" i="1"/>
  <c r="F7" i="1"/>
  <c r="F31" i="1"/>
  <c r="F30" i="1"/>
  <c r="F29" i="1"/>
  <c r="F28" i="1"/>
  <c r="E31" i="1"/>
  <c r="E30" i="1"/>
  <c r="E29" i="1"/>
  <c r="E28" i="1"/>
</calcChain>
</file>

<file path=xl/sharedStrings.xml><?xml version="1.0" encoding="utf-8"?>
<sst xmlns="http://schemas.openxmlformats.org/spreadsheetml/2006/main" count="158" uniqueCount="37">
  <si>
    <t>number_of_employees</t>
  </si>
  <si>
    <t>year</t>
  </si>
  <si>
    <t>number_of_claimants</t>
  </si>
  <si>
    <t>cost_of_r_and_d_euro_m</t>
  </si>
  <si>
    <t>Less than 10</t>
  </si>
  <si>
    <t>11 to 49</t>
  </si>
  <si>
    <t>50 to 249</t>
  </si>
  <si>
    <t xml:space="preserve">250+ </t>
  </si>
  <si>
    <t>Column Labels</t>
  </si>
  <si>
    <t>Grand Total</t>
  </si>
  <si>
    <t>Row Labels</t>
  </si>
  <si>
    <t>Sum of cost_of_r_and_d_euro_m</t>
  </si>
  <si>
    <t>Total Sum of cost_of_r_and_d_euro_m</t>
  </si>
  <si>
    <t>Total Sum of number_of_claimants</t>
  </si>
  <si>
    <t>Sum of number_of_claimants</t>
  </si>
  <si>
    <t>lcd_or_non_lcd</t>
  </si>
  <si>
    <t>Non Large Cases Division</t>
  </si>
  <si>
    <t>Large Cases Division</t>
  </si>
  <si>
    <t>Claimants</t>
  </si>
  <si>
    <t>Cost R&amp;D</t>
  </si>
  <si>
    <t>Indicator</t>
  </si>
  <si>
    <t>Year</t>
  </si>
  <si>
    <t>Total</t>
  </si>
  <si>
    <t>EI Science &amp; Technology Development</t>
  </si>
  <si>
    <t>FY2016</t>
  </si>
  <si>
    <t>FY2017</t>
  </si>
  <si>
    <t>Transforming R&amp;D Activity in Enterprise</t>
  </si>
  <si>
    <t>Industry Collaboration with 3rd Level Sector</t>
  </si>
  <si>
    <t>Realising the Commercial Potential of Ireland’s Research Community</t>
  </si>
  <si>
    <t xml:space="preserve">Figure 5.2. R&amp;D tax credit, number of claimants and total exchequer cost </t>
  </si>
  <si>
    <t>by company size class (employees numbers)</t>
  </si>
  <si>
    <r>
      <t>Source</t>
    </r>
    <r>
      <rPr>
        <sz val="9"/>
        <color theme="1"/>
        <rFont val="Times New Roman"/>
        <family val="1"/>
      </rPr>
      <t>: Revenue Ireland, data extracted 27/9/18, calculations author.</t>
    </r>
  </si>
  <si>
    <t>SME and Entrepreneurship Policy in Ireland - © OECD 2019</t>
  </si>
  <si>
    <t>Chapter 5</t>
  </si>
  <si>
    <t>Figure 5.2. R&amp;D tax credit, number of claimants and total exchequer cost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</si>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</sst>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[$€-2]\ * #,##0_);_([$€-2]\ * \(#,##0\);_([$€-2]\ * &quot;-&quot;??_);_(@_)"/>
  </numFmts>
  <fonts count="25">
    <font>
      <sz val="12"/>
      <color theme="1"/>
      <name val="Avenir Next"/>
      <family val="2"/>
    </font>
    <font>
      <sz val="12"/>
      <color theme="1"/>
      <name val="Avenir Nex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venir Next"/>
      <family val="2"/>
    </font>
    <font>
      <b/>
      <sz val="13"/>
      <color theme="3"/>
      <name val="Avenir Next"/>
      <family val="2"/>
    </font>
    <font>
      <b/>
      <sz val="11"/>
      <color theme="3"/>
      <name val="Avenir Next"/>
      <family val="2"/>
    </font>
    <font>
      <sz val="12"/>
      <color rgb="FF006100"/>
      <name val="Avenir Next"/>
      <family val="2"/>
    </font>
    <font>
      <sz val="12"/>
      <color rgb="FF9C0006"/>
      <name val="Avenir Next"/>
      <family val="2"/>
    </font>
    <font>
      <sz val="12"/>
      <color rgb="FF9C5700"/>
      <name val="Avenir Next"/>
      <family val="2"/>
    </font>
    <font>
      <sz val="12"/>
      <color rgb="FF3F3F76"/>
      <name val="Avenir Next"/>
      <family val="2"/>
    </font>
    <font>
      <b/>
      <sz val="12"/>
      <color rgb="FF3F3F3F"/>
      <name val="Avenir Next"/>
      <family val="2"/>
    </font>
    <font>
      <b/>
      <sz val="12"/>
      <color rgb="FFFA7D00"/>
      <name val="Avenir Next"/>
      <family val="2"/>
    </font>
    <font>
      <sz val="12"/>
      <color rgb="FFFA7D00"/>
      <name val="Avenir Next"/>
      <family val="2"/>
    </font>
    <font>
      <b/>
      <sz val="12"/>
      <color theme="0"/>
      <name val="Avenir Next"/>
      <family val="2"/>
    </font>
    <font>
      <sz val="12"/>
      <color rgb="FFFF0000"/>
      <name val="Avenir Next"/>
      <family val="2"/>
    </font>
    <font>
      <i/>
      <sz val="12"/>
      <color rgb="FF7F7F7F"/>
      <name val="Avenir Next"/>
      <family val="2"/>
    </font>
    <font>
      <b/>
      <sz val="12"/>
      <color theme="1"/>
      <name val="Avenir Next"/>
      <family val="2"/>
    </font>
    <font>
      <sz val="12"/>
      <color theme="0"/>
      <name val="Avenir Next"/>
      <family val="2"/>
    </font>
    <font>
      <sz val="12"/>
      <color rgb="FF000000"/>
      <name val="Arial Narrow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Arial Narrow"/>
      <family val="2"/>
    </font>
    <font>
      <sz val="10"/>
      <color rgb="FF010000"/>
      <name val="Arial"/>
      <family val="2"/>
    </font>
    <font>
      <u/>
      <sz val="12"/>
      <color theme="10"/>
      <name val="Avenir Next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2" applyFont="1"/>
    <xf numFmtId="43" fontId="0" fillId="0" borderId="0" xfId="1" applyFont="1"/>
    <xf numFmtId="49" fontId="0" fillId="0" borderId="0" xfId="0" applyNumberFormat="1" applyAlignment="1">
      <alignment horizontal="center"/>
    </xf>
    <xf numFmtId="164" fontId="0" fillId="0" borderId="0" xfId="0" applyNumberFormat="1"/>
    <xf numFmtId="3" fontId="0" fillId="0" borderId="0" xfId="0" applyNumberForma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justify" vertical="center"/>
    </xf>
    <xf numFmtId="0" fontId="22" fillId="0" borderId="0" xfId="0" applyFont="1"/>
    <xf numFmtId="0" fontId="18" fillId="0" borderId="0" xfId="0" applyFont="1" applyFill="1"/>
    <xf numFmtId="0" fontId="22" fillId="0" borderId="0" xfId="0" applyFont="1" applyFill="1"/>
    <xf numFmtId="0" fontId="0" fillId="0" borderId="0" xfId="0" applyAlignment="1">
      <alignment horizontal="center"/>
    </xf>
    <xf numFmtId="0" fontId="23" fillId="33" borderId="0" xfId="0" applyFont="1" applyFill="1" applyAlignment="1"/>
    <xf numFmtId="0" fontId="24" fillId="33" borderId="0" xfId="44" applyFill="1" applyAlignment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2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6" Type="http://schemas.openxmlformats.org/officeDocument/2006/relationships/customXml" Target="../customXml/item5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'credit-by-size'!$J$10</c:f>
              <c:strCache>
                <c:ptCount val="1"/>
                <c:pt idx="0">
                  <c:v>Less than 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'credit-by-size'!$K$8:$V$9</c:f>
              <c:multiLvlStrCache>
                <c:ptCount val="12"/>
                <c:lvl>
                  <c:pt idx="0">
                    <c:v>Claimants</c:v>
                  </c:pt>
                  <c:pt idx="1">
                    <c:v>Cost R&amp;D</c:v>
                  </c:pt>
                  <c:pt idx="2">
                    <c:v>Claimants</c:v>
                  </c:pt>
                  <c:pt idx="3">
                    <c:v>Cost R&amp;D</c:v>
                  </c:pt>
                  <c:pt idx="4">
                    <c:v>Claimants</c:v>
                  </c:pt>
                  <c:pt idx="5">
                    <c:v>Cost R&amp;D</c:v>
                  </c:pt>
                  <c:pt idx="6">
                    <c:v>Claimants</c:v>
                  </c:pt>
                  <c:pt idx="7">
                    <c:v>Cost R&amp;D</c:v>
                  </c:pt>
                  <c:pt idx="8">
                    <c:v>Claimants</c:v>
                  </c:pt>
                  <c:pt idx="9">
                    <c:v>Cost R&amp;D</c:v>
                  </c:pt>
                  <c:pt idx="10">
                    <c:v>Claimants</c:v>
                  </c:pt>
                  <c:pt idx="11">
                    <c:v>Cost R&amp;D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4">
                    <c:v>2013</c:v>
                  </c:pt>
                  <c:pt idx="6">
                    <c:v>2014</c:v>
                  </c:pt>
                  <c:pt idx="8">
                    <c:v>2015</c:v>
                  </c:pt>
                  <c:pt idx="10">
                    <c:v>2016</c:v>
                  </c:pt>
                </c:lvl>
              </c:multiLvlStrCache>
            </c:multiLvlStrRef>
          </c:cat>
          <c:val>
            <c:numRef>
              <c:f>'credit-by-size'!$K$10:$V$10</c:f>
              <c:numCache>
                <c:formatCode>General</c:formatCode>
                <c:ptCount val="12"/>
                <c:pt idx="0">
                  <c:v>505</c:v>
                </c:pt>
                <c:pt idx="1">
                  <c:v>33</c:v>
                </c:pt>
                <c:pt idx="2">
                  <c:v>549</c:v>
                </c:pt>
                <c:pt idx="3">
                  <c:v>38</c:v>
                </c:pt>
                <c:pt idx="4">
                  <c:v>549</c:v>
                </c:pt>
                <c:pt idx="5">
                  <c:v>46</c:v>
                </c:pt>
                <c:pt idx="6">
                  <c:v>528</c:v>
                </c:pt>
                <c:pt idx="7">
                  <c:v>44</c:v>
                </c:pt>
                <c:pt idx="8">
                  <c:v>502</c:v>
                </c:pt>
                <c:pt idx="9">
                  <c:v>39</c:v>
                </c:pt>
                <c:pt idx="10">
                  <c:v>470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4-B347-8D59-00FD96C4CF1D}"/>
            </c:ext>
          </c:extLst>
        </c:ser>
        <c:ser>
          <c:idx val="1"/>
          <c:order val="1"/>
          <c:tx>
            <c:strRef>
              <c:f>'credit-by-size'!$J$11</c:f>
              <c:strCache>
                <c:ptCount val="1"/>
                <c:pt idx="0">
                  <c:v>11 to 49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'credit-by-size'!$K$8:$V$9</c:f>
              <c:multiLvlStrCache>
                <c:ptCount val="12"/>
                <c:lvl>
                  <c:pt idx="0">
                    <c:v>Claimants</c:v>
                  </c:pt>
                  <c:pt idx="1">
                    <c:v>Cost R&amp;D</c:v>
                  </c:pt>
                  <c:pt idx="2">
                    <c:v>Claimants</c:v>
                  </c:pt>
                  <c:pt idx="3">
                    <c:v>Cost R&amp;D</c:v>
                  </c:pt>
                  <c:pt idx="4">
                    <c:v>Claimants</c:v>
                  </c:pt>
                  <c:pt idx="5">
                    <c:v>Cost R&amp;D</c:v>
                  </c:pt>
                  <c:pt idx="6">
                    <c:v>Claimants</c:v>
                  </c:pt>
                  <c:pt idx="7">
                    <c:v>Cost R&amp;D</c:v>
                  </c:pt>
                  <c:pt idx="8">
                    <c:v>Claimants</c:v>
                  </c:pt>
                  <c:pt idx="9">
                    <c:v>Cost R&amp;D</c:v>
                  </c:pt>
                  <c:pt idx="10">
                    <c:v>Claimants</c:v>
                  </c:pt>
                  <c:pt idx="11">
                    <c:v>Cost R&amp;D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4">
                    <c:v>2013</c:v>
                  </c:pt>
                  <c:pt idx="6">
                    <c:v>2014</c:v>
                  </c:pt>
                  <c:pt idx="8">
                    <c:v>2015</c:v>
                  </c:pt>
                  <c:pt idx="10">
                    <c:v>2016</c:v>
                  </c:pt>
                </c:lvl>
              </c:multiLvlStrCache>
            </c:multiLvlStrRef>
          </c:cat>
          <c:val>
            <c:numRef>
              <c:f>'credit-by-size'!$K$11:$V$11</c:f>
              <c:numCache>
                <c:formatCode>General</c:formatCode>
                <c:ptCount val="12"/>
                <c:pt idx="0">
                  <c:v>497</c:v>
                </c:pt>
                <c:pt idx="1">
                  <c:v>41</c:v>
                </c:pt>
                <c:pt idx="2">
                  <c:v>554</c:v>
                </c:pt>
                <c:pt idx="3">
                  <c:v>46</c:v>
                </c:pt>
                <c:pt idx="4">
                  <c:v>584</c:v>
                </c:pt>
                <c:pt idx="5">
                  <c:v>153</c:v>
                </c:pt>
                <c:pt idx="6">
                  <c:v>563</c:v>
                </c:pt>
                <c:pt idx="7">
                  <c:v>45</c:v>
                </c:pt>
                <c:pt idx="8">
                  <c:v>560</c:v>
                </c:pt>
                <c:pt idx="9">
                  <c:v>47</c:v>
                </c:pt>
                <c:pt idx="10">
                  <c:v>550</c:v>
                </c:pt>
                <c:pt idx="1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64-B347-8D59-00FD96C4CF1D}"/>
            </c:ext>
          </c:extLst>
        </c:ser>
        <c:ser>
          <c:idx val="2"/>
          <c:order val="2"/>
          <c:tx>
            <c:strRef>
              <c:f>'credit-by-size'!$J$12</c:f>
              <c:strCache>
                <c:ptCount val="1"/>
                <c:pt idx="0">
                  <c:v>50 to 249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'credit-by-size'!$K$8:$V$9</c:f>
              <c:multiLvlStrCache>
                <c:ptCount val="12"/>
                <c:lvl>
                  <c:pt idx="0">
                    <c:v>Claimants</c:v>
                  </c:pt>
                  <c:pt idx="1">
                    <c:v>Cost R&amp;D</c:v>
                  </c:pt>
                  <c:pt idx="2">
                    <c:v>Claimants</c:v>
                  </c:pt>
                  <c:pt idx="3">
                    <c:v>Cost R&amp;D</c:v>
                  </c:pt>
                  <c:pt idx="4">
                    <c:v>Claimants</c:v>
                  </c:pt>
                  <c:pt idx="5">
                    <c:v>Cost R&amp;D</c:v>
                  </c:pt>
                  <c:pt idx="6">
                    <c:v>Claimants</c:v>
                  </c:pt>
                  <c:pt idx="7">
                    <c:v>Cost R&amp;D</c:v>
                  </c:pt>
                  <c:pt idx="8">
                    <c:v>Claimants</c:v>
                  </c:pt>
                  <c:pt idx="9">
                    <c:v>Cost R&amp;D</c:v>
                  </c:pt>
                  <c:pt idx="10">
                    <c:v>Claimants</c:v>
                  </c:pt>
                  <c:pt idx="11">
                    <c:v>Cost R&amp;D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4">
                    <c:v>2013</c:v>
                  </c:pt>
                  <c:pt idx="6">
                    <c:v>2014</c:v>
                  </c:pt>
                  <c:pt idx="8">
                    <c:v>2015</c:v>
                  </c:pt>
                  <c:pt idx="10">
                    <c:v>2016</c:v>
                  </c:pt>
                </c:lvl>
              </c:multiLvlStrCache>
            </c:multiLvlStrRef>
          </c:cat>
          <c:val>
            <c:numRef>
              <c:f>'credit-by-size'!$K$12:$V$12</c:f>
              <c:numCache>
                <c:formatCode>General</c:formatCode>
                <c:ptCount val="12"/>
                <c:pt idx="0">
                  <c:v>292</c:v>
                </c:pt>
                <c:pt idx="1">
                  <c:v>55</c:v>
                </c:pt>
                <c:pt idx="2">
                  <c:v>313</c:v>
                </c:pt>
                <c:pt idx="3">
                  <c:v>57</c:v>
                </c:pt>
                <c:pt idx="4">
                  <c:v>326</c:v>
                </c:pt>
                <c:pt idx="5">
                  <c:v>68</c:v>
                </c:pt>
                <c:pt idx="6">
                  <c:v>341</c:v>
                </c:pt>
                <c:pt idx="7">
                  <c:v>60</c:v>
                </c:pt>
                <c:pt idx="8">
                  <c:v>330</c:v>
                </c:pt>
                <c:pt idx="9">
                  <c:v>62</c:v>
                </c:pt>
                <c:pt idx="10">
                  <c:v>334</c:v>
                </c:pt>
                <c:pt idx="1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64-B347-8D59-00FD96C4CF1D}"/>
            </c:ext>
          </c:extLst>
        </c:ser>
        <c:ser>
          <c:idx val="3"/>
          <c:order val="3"/>
          <c:tx>
            <c:strRef>
              <c:f>'credit-by-size'!$J$13</c:f>
              <c:strCache>
                <c:ptCount val="1"/>
                <c:pt idx="0">
                  <c:v>250+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'credit-by-size'!$K$8:$V$9</c:f>
              <c:multiLvlStrCache>
                <c:ptCount val="12"/>
                <c:lvl>
                  <c:pt idx="0">
                    <c:v>Claimants</c:v>
                  </c:pt>
                  <c:pt idx="1">
                    <c:v>Cost R&amp;D</c:v>
                  </c:pt>
                  <c:pt idx="2">
                    <c:v>Claimants</c:v>
                  </c:pt>
                  <c:pt idx="3">
                    <c:v>Cost R&amp;D</c:v>
                  </c:pt>
                  <c:pt idx="4">
                    <c:v>Claimants</c:v>
                  </c:pt>
                  <c:pt idx="5">
                    <c:v>Cost R&amp;D</c:v>
                  </c:pt>
                  <c:pt idx="6">
                    <c:v>Claimants</c:v>
                  </c:pt>
                  <c:pt idx="7">
                    <c:v>Cost R&amp;D</c:v>
                  </c:pt>
                  <c:pt idx="8">
                    <c:v>Claimants</c:v>
                  </c:pt>
                  <c:pt idx="9">
                    <c:v>Cost R&amp;D</c:v>
                  </c:pt>
                  <c:pt idx="10">
                    <c:v>Claimants</c:v>
                  </c:pt>
                  <c:pt idx="11">
                    <c:v>Cost R&amp;D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4">
                    <c:v>2013</c:v>
                  </c:pt>
                  <c:pt idx="6">
                    <c:v>2014</c:v>
                  </c:pt>
                  <c:pt idx="8">
                    <c:v>2015</c:v>
                  </c:pt>
                  <c:pt idx="10">
                    <c:v>2016</c:v>
                  </c:pt>
                </c:lvl>
              </c:multiLvlStrCache>
            </c:multiLvlStrRef>
          </c:cat>
          <c:val>
            <c:numRef>
              <c:f>'credit-by-size'!$K$13:$V$13</c:f>
              <c:numCache>
                <c:formatCode>General</c:formatCode>
                <c:ptCount val="12"/>
                <c:pt idx="0">
                  <c:v>115</c:v>
                </c:pt>
                <c:pt idx="1">
                  <c:v>133</c:v>
                </c:pt>
                <c:pt idx="2">
                  <c:v>127</c:v>
                </c:pt>
                <c:pt idx="3">
                  <c:v>141</c:v>
                </c:pt>
                <c:pt idx="4">
                  <c:v>117</c:v>
                </c:pt>
                <c:pt idx="5">
                  <c:v>154</c:v>
                </c:pt>
                <c:pt idx="6">
                  <c:v>138</c:v>
                </c:pt>
                <c:pt idx="7">
                  <c:v>404</c:v>
                </c:pt>
                <c:pt idx="8">
                  <c:v>143</c:v>
                </c:pt>
                <c:pt idx="9">
                  <c:v>560</c:v>
                </c:pt>
                <c:pt idx="10">
                  <c:v>152</c:v>
                </c:pt>
                <c:pt idx="11">
                  <c:v>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64-B347-8D59-00FD96C4CF1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452594256"/>
        <c:axId val="509838320"/>
      </c:barChart>
      <c:catAx>
        <c:axId val="45259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838320"/>
        <c:crosses val="autoZero"/>
        <c:auto val="1"/>
        <c:lblAlgn val="ctr"/>
        <c:lblOffset val="100"/>
        <c:noMultiLvlLbl val="0"/>
      </c:catAx>
      <c:valAx>
        <c:axId val="50983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59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'credit-by-size'!$J$18</c:f>
              <c:strCache>
                <c:ptCount val="1"/>
                <c:pt idx="0">
                  <c:v>Less than 10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'credit-by-size'!$K$16:$V$17</c:f>
              <c:multiLvlStrCache>
                <c:ptCount val="12"/>
                <c:lvl>
                  <c:pt idx="0">
                    <c:v>Claimants</c:v>
                  </c:pt>
                  <c:pt idx="1">
                    <c:v>Cost R&amp;D</c:v>
                  </c:pt>
                  <c:pt idx="2">
                    <c:v>Claimants</c:v>
                  </c:pt>
                  <c:pt idx="3">
                    <c:v>Cost R&amp;D</c:v>
                  </c:pt>
                  <c:pt idx="4">
                    <c:v>Claimants</c:v>
                  </c:pt>
                  <c:pt idx="5">
                    <c:v>Cost R&amp;D</c:v>
                  </c:pt>
                  <c:pt idx="6">
                    <c:v>Claimants</c:v>
                  </c:pt>
                  <c:pt idx="7">
                    <c:v>Cost R&amp;D</c:v>
                  </c:pt>
                  <c:pt idx="8">
                    <c:v>Claimants</c:v>
                  </c:pt>
                  <c:pt idx="9">
                    <c:v>Cost R&amp;D</c:v>
                  </c:pt>
                  <c:pt idx="10">
                    <c:v>Claimants</c:v>
                  </c:pt>
                  <c:pt idx="11">
                    <c:v>Cost R&amp;D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4">
                    <c:v>2013</c:v>
                  </c:pt>
                  <c:pt idx="6">
                    <c:v>2014</c:v>
                  </c:pt>
                  <c:pt idx="8">
                    <c:v>2015</c:v>
                  </c:pt>
                  <c:pt idx="10">
                    <c:v>2016</c:v>
                  </c:pt>
                </c:lvl>
              </c:multiLvlStrCache>
            </c:multiLvlStrRef>
          </c:cat>
          <c:val>
            <c:numRef>
              <c:f>'credit-by-size'!$K$18:$V$18</c:f>
              <c:numCache>
                <c:formatCode>General</c:formatCode>
                <c:ptCount val="12"/>
                <c:pt idx="0">
                  <c:v>35.841022001419446</c:v>
                </c:pt>
                <c:pt idx="1">
                  <c:v>12.595419847328243</c:v>
                </c:pt>
                <c:pt idx="2">
                  <c:v>35.580038885288403</c:v>
                </c:pt>
                <c:pt idx="3">
                  <c:v>13.475177304964539</c:v>
                </c:pt>
                <c:pt idx="4">
                  <c:v>34.835025380710661</c:v>
                </c:pt>
                <c:pt idx="5">
                  <c:v>10.926365795724466</c:v>
                </c:pt>
                <c:pt idx="6">
                  <c:v>33.630573248407643</c:v>
                </c:pt>
                <c:pt idx="7">
                  <c:v>7.9566003616636527</c:v>
                </c:pt>
                <c:pt idx="8">
                  <c:v>32.703583061889255</c:v>
                </c:pt>
                <c:pt idx="9">
                  <c:v>5.508474576271186</c:v>
                </c:pt>
                <c:pt idx="10">
                  <c:v>31.208499335989377</c:v>
                </c:pt>
                <c:pt idx="11">
                  <c:v>5.6716417910447765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01-4B0B-8911-A744E2DAFB0F}"/>
            </c:ext>
          </c:extLst>
        </c:ser>
        <c:ser>
          <c:idx val="1"/>
          <c:order val="1"/>
          <c:tx>
            <c:strRef>
              <c:f>'credit-by-size'!$J$19</c:f>
              <c:strCache>
                <c:ptCount val="1"/>
                <c:pt idx="0">
                  <c:v>11 to 49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'credit-by-size'!$K$16:$V$17</c:f>
              <c:multiLvlStrCache>
                <c:ptCount val="12"/>
                <c:lvl>
                  <c:pt idx="0">
                    <c:v>Claimants</c:v>
                  </c:pt>
                  <c:pt idx="1">
                    <c:v>Cost R&amp;D</c:v>
                  </c:pt>
                  <c:pt idx="2">
                    <c:v>Claimants</c:v>
                  </c:pt>
                  <c:pt idx="3">
                    <c:v>Cost R&amp;D</c:v>
                  </c:pt>
                  <c:pt idx="4">
                    <c:v>Claimants</c:v>
                  </c:pt>
                  <c:pt idx="5">
                    <c:v>Cost R&amp;D</c:v>
                  </c:pt>
                  <c:pt idx="6">
                    <c:v>Claimants</c:v>
                  </c:pt>
                  <c:pt idx="7">
                    <c:v>Cost R&amp;D</c:v>
                  </c:pt>
                  <c:pt idx="8">
                    <c:v>Claimants</c:v>
                  </c:pt>
                  <c:pt idx="9">
                    <c:v>Cost R&amp;D</c:v>
                  </c:pt>
                  <c:pt idx="10">
                    <c:v>Claimants</c:v>
                  </c:pt>
                  <c:pt idx="11">
                    <c:v>Cost R&amp;D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4">
                    <c:v>2013</c:v>
                  </c:pt>
                  <c:pt idx="6">
                    <c:v>2014</c:v>
                  </c:pt>
                  <c:pt idx="8">
                    <c:v>2015</c:v>
                  </c:pt>
                  <c:pt idx="10">
                    <c:v>2016</c:v>
                  </c:pt>
                </c:lvl>
              </c:multiLvlStrCache>
            </c:multiLvlStrRef>
          </c:cat>
          <c:val>
            <c:numRef>
              <c:f>'credit-by-size'!$K$19:$V$19</c:f>
              <c:numCache>
                <c:formatCode>General</c:formatCode>
                <c:ptCount val="12"/>
                <c:pt idx="0">
                  <c:v>35.273243435060323</c:v>
                </c:pt>
                <c:pt idx="1">
                  <c:v>15.648854961832063</c:v>
                </c:pt>
                <c:pt idx="2">
                  <c:v>35.904082955281922</c:v>
                </c:pt>
                <c:pt idx="3">
                  <c:v>16.312056737588655</c:v>
                </c:pt>
                <c:pt idx="4">
                  <c:v>37.055837563451774</c:v>
                </c:pt>
                <c:pt idx="5">
                  <c:v>36.342042755344416</c:v>
                </c:pt>
                <c:pt idx="6">
                  <c:v>35.859872611464965</c:v>
                </c:pt>
                <c:pt idx="7">
                  <c:v>8.1374321880650999</c:v>
                </c:pt>
                <c:pt idx="8">
                  <c:v>36.482084690553748</c:v>
                </c:pt>
                <c:pt idx="9">
                  <c:v>6.638418079096045</c:v>
                </c:pt>
                <c:pt idx="10">
                  <c:v>36.520584329349269</c:v>
                </c:pt>
                <c:pt idx="11">
                  <c:v>7.1641791044776122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01-4B0B-8911-A744E2DAFB0F}"/>
            </c:ext>
          </c:extLst>
        </c:ser>
        <c:ser>
          <c:idx val="2"/>
          <c:order val="2"/>
          <c:tx>
            <c:strRef>
              <c:f>'credit-by-size'!$J$20</c:f>
              <c:strCache>
                <c:ptCount val="1"/>
                <c:pt idx="0">
                  <c:v>50 to 249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'credit-by-size'!$K$16:$V$17</c:f>
              <c:multiLvlStrCache>
                <c:ptCount val="12"/>
                <c:lvl>
                  <c:pt idx="0">
                    <c:v>Claimants</c:v>
                  </c:pt>
                  <c:pt idx="1">
                    <c:v>Cost R&amp;D</c:v>
                  </c:pt>
                  <c:pt idx="2">
                    <c:v>Claimants</c:v>
                  </c:pt>
                  <c:pt idx="3">
                    <c:v>Cost R&amp;D</c:v>
                  </c:pt>
                  <c:pt idx="4">
                    <c:v>Claimants</c:v>
                  </c:pt>
                  <c:pt idx="5">
                    <c:v>Cost R&amp;D</c:v>
                  </c:pt>
                  <c:pt idx="6">
                    <c:v>Claimants</c:v>
                  </c:pt>
                  <c:pt idx="7">
                    <c:v>Cost R&amp;D</c:v>
                  </c:pt>
                  <c:pt idx="8">
                    <c:v>Claimants</c:v>
                  </c:pt>
                  <c:pt idx="9">
                    <c:v>Cost R&amp;D</c:v>
                  </c:pt>
                  <c:pt idx="10">
                    <c:v>Claimants</c:v>
                  </c:pt>
                  <c:pt idx="11">
                    <c:v>Cost R&amp;D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4">
                    <c:v>2013</c:v>
                  </c:pt>
                  <c:pt idx="6">
                    <c:v>2014</c:v>
                  </c:pt>
                  <c:pt idx="8">
                    <c:v>2015</c:v>
                  </c:pt>
                  <c:pt idx="10">
                    <c:v>2016</c:v>
                  </c:pt>
                </c:lvl>
              </c:multiLvlStrCache>
            </c:multiLvlStrRef>
          </c:cat>
          <c:val>
            <c:numRef>
              <c:f>'credit-by-size'!$K$20:$V$20</c:f>
              <c:numCache>
                <c:formatCode>General</c:formatCode>
                <c:ptCount val="12"/>
                <c:pt idx="0">
                  <c:v>20.723917672107877</c:v>
                </c:pt>
                <c:pt idx="1">
                  <c:v>20.992366412213741</c:v>
                </c:pt>
                <c:pt idx="2">
                  <c:v>20.285158781594298</c:v>
                </c:pt>
                <c:pt idx="3">
                  <c:v>20.212765957446805</c:v>
                </c:pt>
                <c:pt idx="4">
                  <c:v>20.685279187817258</c:v>
                </c:pt>
                <c:pt idx="5">
                  <c:v>16.152019002375297</c:v>
                </c:pt>
                <c:pt idx="6">
                  <c:v>21.719745222929937</c:v>
                </c:pt>
                <c:pt idx="7">
                  <c:v>10.849909584086799</c:v>
                </c:pt>
                <c:pt idx="8">
                  <c:v>21.498371335504888</c:v>
                </c:pt>
                <c:pt idx="9">
                  <c:v>8.7570621468926557</c:v>
                </c:pt>
                <c:pt idx="10">
                  <c:v>22.177954847277555</c:v>
                </c:pt>
                <c:pt idx="11">
                  <c:v>9.1044776119402986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F01-4B0B-8911-A744E2DAFB0F}"/>
            </c:ext>
          </c:extLst>
        </c:ser>
        <c:ser>
          <c:idx val="3"/>
          <c:order val="3"/>
          <c:tx>
            <c:strRef>
              <c:f>'credit-by-size'!$J$21</c:f>
              <c:strCache>
                <c:ptCount val="1"/>
                <c:pt idx="0">
                  <c:v>250+ 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'credit-by-size'!$K$16:$V$17</c:f>
              <c:multiLvlStrCache>
                <c:ptCount val="12"/>
                <c:lvl>
                  <c:pt idx="0">
                    <c:v>Claimants</c:v>
                  </c:pt>
                  <c:pt idx="1">
                    <c:v>Cost R&amp;D</c:v>
                  </c:pt>
                  <c:pt idx="2">
                    <c:v>Claimants</c:v>
                  </c:pt>
                  <c:pt idx="3">
                    <c:v>Cost R&amp;D</c:v>
                  </c:pt>
                  <c:pt idx="4">
                    <c:v>Claimants</c:v>
                  </c:pt>
                  <c:pt idx="5">
                    <c:v>Cost R&amp;D</c:v>
                  </c:pt>
                  <c:pt idx="6">
                    <c:v>Claimants</c:v>
                  </c:pt>
                  <c:pt idx="7">
                    <c:v>Cost R&amp;D</c:v>
                  </c:pt>
                  <c:pt idx="8">
                    <c:v>Claimants</c:v>
                  </c:pt>
                  <c:pt idx="9">
                    <c:v>Cost R&amp;D</c:v>
                  </c:pt>
                  <c:pt idx="10">
                    <c:v>Claimants</c:v>
                  </c:pt>
                  <c:pt idx="11">
                    <c:v>Cost R&amp;D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4">
                    <c:v>2013</c:v>
                  </c:pt>
                  <c:pt idx="6">
                    <c:v>2014</c:v>
                  </c:pt>
                  <c:pt idx="8">
                    <c:v>2015</c:v>
                  </c:pt>
                  <c:pt idx="10">
                    <c:v>2016</c:v>
                  </c:pt>
                </c:lvl>
              </c:multiLvlStrCache>
            </c:multiLvlStrRef>
          </c:cat>
          <c:val>
            <c:numRef>
              <c:f>'credit-by-size'!$K$21:$V$21</c:f>
              <c:numCache>
                <c:formatCode>General</c:formatCode>
                <c:ptCount val="12"/>
                <c:pt idx="0">
                  <c:v>8.1618168914123483</c:v>
                </c:pt>
                <c:pt idx="1">
                  <c:v>50.763358778625957</c:v>
                </c:pt>
                <c:pt idx="2">
                  <c:v>8.2307193778353849</c:v>
                </c:pt>
                <c:pt idx="3">
                  <c:v>50</c:v>
                </c:pt>
                <c:pt idx="4">
                  <c:v>7.4238578680203045</c:v>
                </c:pt>
                <c:pt idx="5">
                  <c:v>36.579572446555822</c:v>
                </c:pt>
                <c:pt idx="6">
                  <c:v>8.7898089171974512</c:v>
                </c:pt>
                <c:pt idx="7">
                  <c:v>73.05605786618446</c:v>
                </c:pt>
                <c:pt idx="8">
                  <c:v>9.3159609120521161</c:v>
                </c:pt>
                <c:pt idx="9">
                  <c:v>79.096045197740111</c:v>
                </c:pt>
                <c:pt idx="10">
                  <c:v>10.092961487383798</c:v>
                </c:pt>
                <c:pt idx="11">
                  <c:v>78.059701492537314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01-4B0B-8911-A744E2DAF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157760"/>
        <c:axId val="423159296"/>
      </c:barChart>
      <c:catAx>
        <c:axId val="423157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9296"/>
        <c:crosses val="autoZero"/>
        <c:auto val="1"/>
        <c:lblAlgn val="ctr"/>
        <c:lblOffset val="0"/>
        <c:tickLblSkip val="1"/>
        <c:noMultiLvlLbl val="0"/>
      </c:catAx>
      <c:valAx>
        <c:axId val="4231592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77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877822902639261E-2"/>
          <c:y val="1.9920803043647736E-2"/>
          <c:w val="0.94725073343440114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5.6 EI financing'!$B$11</c:f>
              <c:strCache>
                <c:ptCount val="1"/>
                <c:pt idx="0">
                  <c:v>Transforming R&amp;D Activity in Enterprise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5.6 EI financing'!$C$10:$D$10</c:f>
              <c:strCache>
                <c:ptCount val="2"/>
                <c:pt idx="0">
                  <c:v>FY2016</c:v>
                </c:pt>
                <c:pt idx="1">
                  <c:v>FY2017</c:v>
                </c:pt>
              </c:strCache>
            </c:strRef>
          </c:cat>
          <c:val>
            <c:numRef>
              <c:f>'Fig 5.6 EI financing'!$C$11:$D$11</c:f>
              <c:numCache>
                <c:formatCode>_([$€-2]\ * #,##0_);_([$€-2]\ * \(#,##0\);_([$€-2]\ * "-"??_);_(@_)</c:formatCode>
                <c:ptCount val="2"/>
                <c:pt idx="0">
                  <c:v>24013</c:v>
                </c:pt>
                <c:pt idx="1">
                  <c:v>25082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1-FA4D-80B4-0D418B30375E}"/>
            </c:ext>
          </c:extLst>
        </c:ser>
        <c:ser>
          <c:idx val="1"/>
          <c:order val="1"/>
          <c:tx>
            <c:strRef>
              <c:f>'Fig 5.6 EI financing'!$B$12</c:f>
              <c:strCache>
                <c:ptCount val="1"/>
                <c:pt idx="0">
                  <c:v>Industry Collaboration with 3rd Level Sector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5.6 EI financing'!$C$10:$D$10</c:f>
              <c:strCache>
                <c:ptCount val="2"/>
                <c:pt idx="0">
                  <c:v>FY2016</c:v>
                </c:pt>
                <c:pt idx="1">
                  <c:v>FY2017</c:v>
                </c:pt>
              </c:strCache>
            </c:strRef>
          </c:cat>
          <c:val>
            <c:numRef>
              <c:f>'Fig 5.6 EI financing'!$C$12:$D$12</c:f>
              <c:numCache>
                <c:formatCode>_([$€-2]\ * #,##0_);_([$€-2]\ * \(#,##0\);_([$€-2]\ * "-"??_);_(@_)</c:formatCode>
                <c:ptCount val="2"/>
                <c:pt idx="0">
                  <c:v>49255</c:v>
                </c:pt>
                <c:pt idx="1">
                  <c:v>48075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B1-FA4D-80B4-0D418B30375E}"/>
            </c:ext>
          </c:extLst>
        </c:ser>
        <c:ser>
          <c:idx val="2"/>
          <c:order val="2"/>
          <c:tx>
            <c:strRef>
              <c:f>'Fig 5.6 EI financing'!$B$13</c:f>
              <c:strCache>
                <c:ptCount val="1"/>
                <c:pt idx="0">
                  <c:v>Realising the Commercial Potential of Ireland’s Research Community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5.6 EI financing'!$C$10:$D$10</c:f>
              <c:strCache>
                <c:ptCount val="2"/>
                <c:pt idx="0">
                  <c:v>FY2016</c:v>
                </c:pt>
                <c:pt idx="1">
                  <c:v>FY2017</c:v>
                </c:pt>
              </c:strCache>
            </c:strRef>
          </c:cat>
          <c:val>
            <c:numRef>
              <c:f>'Fig 5.6 EI financing'!$C$13:$D$13</c:f>
              <c:numCache>
                <c:formatCode>_([$€-2]\ * #,##0_);_([$€-2]\ * \(#,##0\);_([$€-2]\ * "-"??_);_(@_)</c:formatCode>
                <c:ptCount val="2"/>
                <c:pt idx="0">
                  <c:v>29787</c:v>
                </c:pt>
                <c:pt idx="1">
                  <c:v>25711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B1-FA4D-80B4-0D418B3037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09612703"/>
        <c:axId val="1009590223"/>
      </c:barChart>
      <c:catAx>
        <c:axId val="100961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9590223"/>
        <c:crosses val="autoZero"/>
        <c:auto val="1"/>
        <c:lblAlgn val="ctr"/>
        <c:lblOffset val="100"/>
        <c:noMultiLvlLbl val="0"/>
      </c:catAx>
      <c:valAx>
        <c:axId val="1009590223"/>
        <c:scaling>
          <c:orientation val="minMax"/>
        </c:scaling>
        <c:delete val="0"/>
        <c:axPos val="l"/>
        <c:numFmt formatCode="_([$€-2]\ * #,##0_);_([$€-2]\ * \(#,##0\);_([$€-2]\ 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9612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/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/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38441D-1898-A741-9624-01D4446A85A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27</xdr:row>
      <xdr:rowOff>0</xdr:rowOff>
    </xdr:from>
    <xdr:to>
      <xdr:col>18</xdr:col>
      <xdr:colOff>932513</xdr:colOff>
      <xdr:row>39</xdr:row>
      <xdr:rowOff>149798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0.18644</cdr:x>
      <cdr:y>0.0446</cdr:y>
    </cdr:from>
    <cdr:to>
      <cdr:x>0.19917</cdr:x>
      <cdr:y>0.0736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108311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0.16477</cdr:x>
      <cdr:y>0.04256</cdr:y>
    </cdr:from>
    <cdr:to>
      <cdr:x>0.18955</cdr:x>
      <cdr:y>0.07079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95718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0.41309</cdr:x>
      <cdr:y>0.0446</cdr:y>
    </cdr:from>
    <cdr:to>
      <cdr:x>0.42582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239978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0.39142</cdr:x>
      <cdr:y>0.04256</cdr:y>
    </cdr:from>
    <cdr:to>
      <cdr:x>0.4162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227386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0.61134</cdr:x>
      <cdr:y>0.0446</cdr:y>
    </cdr:from>
    <cdr:to>
      <cdr:x>0.62407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355149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0.58967</cdr:x>
      <cdr:y>0.04256</cdr:y>
    </cdr:from>
    <cdr:to>
      <cdr:x>0.61446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342556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0.81707</cdr:x>
      <cdr:y>0.0446</cdr:y>
    </cdr:from>
    <cdr:to>
      <cdr:x>0.8298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474663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0.7954</cdr:x>
      <cdr:y>0.04256</cdr:y>
    </cdr:from>
    <cdr:to>
      <cdr:x>0.82018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462070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29292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577850</xdr:colOff>
      <xdr:row>17</xdr:row>
      <xdr:rowOff>171450</xdr:rowOff>
    </xdr:from>
    <xdr:to>
      <xdr:col>8</xdr:col>
      <xdr:colOff>711200</xdr:colOff>
      <xdr:row>35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C02751-7820-7541-AA02-414E295B75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asdair Reid" refreshedDate="43370.95020821759" createdVersion="6" refreshedVersion="6" minRefreshableVersion="3" recordCount="24">
  <cacheSource type="worksheet">
    <worksheetSource ref="A6:D31" sheet="credit-by-size"/>
  </cacheSource>
  <cacheFields count="4">
    <cacheField name="number_of_employees" numFmtId="0">
      <sharedItems count="4">
        <s v="Less than 10"/>
        <s v="11 to 49"/>
        <s v="50 to 249"/>
        <s v="250+ "/>
      </sharedItems>
    </cacheField>
    <cacheField name="year" numFmtId="0">
      <sharedItems containsSemiMixedTypes="0" containsString="0" containsNumber="1" containsInteger="1" minValue="2011" maxValue="2016" count="6">
        <n v="2011"/>
        <n v="2012"/>
        <n v="2013"/>
        <n v="2014"/>
        <n v="2015"/>
        <n v="2016"/>
      </sharedItems>
    </cacheField>
    <cacheField name="number_of_claimants" numFmtId="0">
      <sharedItems containsSemiMixedTypes="0" containsString="0" containsNumber="1" containsInteger="1" minValue="115" maxValue="584" count="23">
        <n v="505"/>
        <n v="497"/>
        <n v="292"/>
        <n v="115"/>
        <n v="549"/>
        <n v="554"/>
        <n v="313"/>
        <n v="127"/>
        <n v="584"/>
        <n v="326"/>
        <n v="117"/>
        <n v="528"/>
        <n v="563"/>
        <n v="341"/>
        <n v="138"/>
        <n v="502"/>
        <n v="560"/>
        <n v="330"/>
        <n v="143"/>
        <n v="470"/>
        <n v="550"/>
        <n v="334"/>
        <n v="152"/>
      </sharedItems>
    </cacheField>
    <cacheField name="cost_of_r_and_d_euro_m" numFmtId="0">
      <sharedItems containsSemiMixedTypes="0" containsString="0" containsNumber="1" containsInteger="1" minValue="33" maxValue="560" count="22">
        <n v="33"/>
        <n v="41"/>
        <n v="55"/>
        <n v="133"/>
        <n v="38"/>
        <n v="46"/>
        <n v="57"/>
        <n v="141"/>
        <n v="153"/>
        <n v="68"/>
        <n v="154"/>
        <n v="44"/>
        <n v="45"/>
        <n v="60"/>
        <n v="404"/>
        <n v="39"/>
        <n v="47"/>
        <n v="62"/>
        <n v="560"/>
        <n v="48"/>
        <n v="61"/>
        <n v="52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x v="0"/>
    <x v="0"/>
  </r>
  <r>
    <x v="1"/>
    <x v="0"/>
    <x v="1"/>
    <x v="1"/>
  </r>
  <r>
    <x v="2"/>
    <x v="0"/>
    <x v="2"/>
    <x v="2"/>
  </r>
  <r>
    <x v="3"/>
    <x v="0"/>
    <x v="3"/>
    <x v="3"/>
  </r>
  <r>
    <x v="0"/>
    <x v="1"/>
    <x v="4"/>
    <x v="4"/>
  </r>
  <r>
    <x v="1"/>
    <x v="1"/>
    <x v="5"/>
    <x v="5"/>
  </r>
  <r>
    <x v="2"/>
    <x v="1"/>
    <x v="6"/>
    <x v="6"/>
  </r>
  <r>
    <x v="3"/>
    <x v="1"/>
    <x v="7"/>
    <x v="7"/>
  </r>
  <r>
    <x v="0"/>
    <x v="2"/>
    <x v="4"/>
    <x v="5"/>
  </r>
  <r>
    <x v="1"/>
    <x v="2"/>
    <x v="8"/>
    <x v="8"/>
  </r>
  <r>
    <x v="2"/>
    <x v="2"/>
    <x v="9"/>
    <x v="9"/>
  </r>
  <r>
    <x v="3"/>
    <x v="2"/>
    <x v="10"/>
    <x v="10"/>
  </r>
  <r>
    <x v="0"/>
    <x v="3"/>
    <x v="11"/>
    <x v="11"/>
  </r>
  <r>
    <x v="1"/>
    <x v="3"/>
    <x v="12"/>
    <x v="12"/>
  </r>
  <r>
    <x v="2"/>
    <x v="3"/>
    <x v="13"/>
    <x v="13"/>
  </r>
  <r>
    <x v="3"/>
    <x v="3"/>
    <x v="14"/>
    <x v="14"/>
  </r>
  <r>
    <x v="0"/>
    <x v="4"/>
    <x v="15"/>
    <x v="15"/>
  </r>
  <r>
    <x v="1"/>
    <x v="4"/>
    <x v="16"/>
    <x v="16"/>
  </r>
  <r>
    <x v="2"/>
    <x v="4"/>
    <x v="17"/>
    <x v="17"/>
  </r>
  <r>
    <x v="3"/>
    <x v="4"/>
    <x v="18"/>
    <x v="18"/>
  </r>
  <r>
    <x v="0"/>
    <x v="5"/>
    <x v="19"/>
    <x v="4"/>
  </r>
  <r>
    <x v="1"/>
    <x v="5"/>
    <x v="20"/>
    <x v="19"/>
  </r>
  <r>
    <x v="2"/>
    <x v="5"/>
    <x v="21"/>
    <x v="20"/>
  </r>
  <r>
    <x v="3"/>
    <x v="5"/>
    <x v="22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8:O15" firstHeaderRow="1" firstDataRow="3" firstDataCol="1"/>
  <pivotFields count="4">
    <pivotField axis="axisRow" showAll="0">
      <items count="5">
        <item x="1"/>
        <item x="3"/>
        <item x="2"/>
        <item x="0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dataField="1" showAll="0">
      <items count="24">
        <item x="3"/>
        <item x="10"/>
        <item x="7"/>
        <item x="14"/>
        <item x="18"/>
        <item x="22"/>
        <item x="2"/>
        <item x="6"/>
        <item x="9"/>
        <item x="17"/>
        <item x="21"/>
        <item x="13"/>
        <item x="19"/>
        <item x="1"/>
        <item x="15"/>
        <item x="0"/>
        <item x="11"/>
        <item x="4"/>
        <item x="20"/>
        <item x="5"/>
        <item x="16"/>
        <item x="12"/>
        <item x="8"/>
        <item t="default"/>
      </items>
    </pivotField>
    <pivotField dataField="1" showAll="0">
      <items count="23">
        <item x="0"/>
        <item x="4"/>
        <item x="15"/>
        <item x="1"/>
        <item x="11"/>
        <item x="12"/>
        <item x="5"/>
        <item x="16"/>
        <item x="19"/>
        <item x="2"/>
        <item x="6"/>
        <item x="13"/>
        <item x="20"/>
        <item x="17"/>
        <item x="9"/>
        <item x="3"/>
        <item x="7"/>
        <item x="8"/>
        <item x="10"/>
        <item x="14"/>
        <item x="21"/>
        <item x="18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2">
    <field x="1"/>
    <field x="-2"/>
  </colFields>
  <colItems count="1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 t="grand">
      <x/>
    </i>
    <i t="grand" i="1">
      <x/>
    </i>
  </colItems>
  <dataFields count="2">
    <dataField name="Sum of cost_of_r_and_d_euro_m" fld="3" baseField="0" baseItem="0"/>
    <dataField name="Sum of number_of_claimant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2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726f46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726f46d-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e726f46d-en" TargetMode="Externa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726f46d-en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726f46d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Normal="100" workbookViewId="0"/>
  </sheetViews>
  <sheetFormatPr defaultColWidth="11.5546875" defaultRowHeight="15"/>
  <cols>
    <col min="3" max="3" width="18" bestFit="1" customWidth="1"/>
  </cols>
  <sheetData>
    <row r="1" spans="1:22" s="17" customFormat="1">
      <c r="A1" s="18" t="s">
        <v>32</v>
      </c>
    </row>
    <row r="2" spans="1:22" s="17" customFormat="1" ht="12.75">
      <c r="A2" s="17" t="s">
        <v>33</v>
      </c>
      <c r="B2" s="17" t="s">
        <v>34</v>
      </c>
    </row>
    <row r="3" spans="1:22" s="17" customFormat="1" ht="12.75">
      <c r="A3" s="17" t="s">
        <v>35</v>
      </c>
    </row>
    <row r="4" spans="1:22" s="17" customFormat="1">
      <c r="A4" s="18" t="s">
        <v>36</v>
      </c>
    </row>
    <row r="5" spans="1:22" s="17" customFormat="1" ht="12.75"/>
    <row r="6" spans="1:22">
      <c r="A6" t="s">
        <v>0</v>
      </c>
      <c r="B6" t="s">
        <v>1</v>
      </c>
      <c r="C6" t="s">
        <v>2</v>
      </c>
      <c r="D6" t="s">
        <v>3</v>
      </c>
    </row>
    <row r="7" spans="1:22">
      <c r="A7" t="s">
        <v>4</v>
      </c>
      <c r="B7">
        <v>2011</v>
      </c>
      <c r="C7">
        <v>505</v>
      </c>
      <c r="D7">
        <v>33</v>
      </c>
      <c r="E7" s="4">
        <f t="shared" ref="E7:F11" si="0">C7/SUM(C$7:C$11)</f>
        <v>0.35841022001419448</v>
      </c>
      <c r="F7" s="4">
        <f t="shared" si="0"/>
        <v>0.12595419847328243</v>
      </c>
    </row>
    <row r="8" spans="1:22">
      <c r="A8" t="s">
        <v>5</v>
      </c>
      <c r="B8">
        <v>2011</v>
      </c>
      <c r="C8">
        <v>497</v>
      </c>
      <c r="D8">
        <v>41</v>
      </c>
      <c r="E8" s="4">
        <f t="shared" si="0"/>
        <v>0.35273243435060325</v>
      </c>
      <c r="F8" s="4">
        <f t="shared" si="0"/>
        <v>0.15648854961832062</v>
      </c>
      <c r="J8" t="s">
        <v>21</v>
      </c>
      <c r="K8" s="16">
        <v>2011</v>
      </c>
      <c r="L8" s="16"/>
      <c r="M8" s="16">
        <v>2012</v>
      </c>
      <c r="N8" s="16"/>
      <c r="O8" s="16">
        <v>2013</v>
      </c>
      <c r="P8" s="16"/>
      <c r="Q8" s="16">
        <v>2014</v>
      </c>
      <c r="R8" s="16"/>
      <c r="S8" s="16">
        <v>2015</v>
      </c>
      <c r="T8" s="16"/>
      <c r="U8" s="16">
        <v>2016</v>
      </c>
      <c r="V8" s="16"/>
    </row>
    <row r="9" spans="1:22">
      <c r="E9" s="4"/>
      <c r="F9" s="4"/>
      <c r="J9" t="s">
        <v>20</v>
      </c>
      <c r="K9" t="s">
        <v>18</v>
      </c>
      <c r="L9" t="s">
        <v>19</v>
      </c>
      <c r="M9" t="s">
        <v>18</v>
      </c>
      <c r="N9" t="s">
        <v>19</v>
      </c>
      <c r="O9" t="s">
        <v>18</v>
      </c>
      <c r="P9" t="s">
        <v>19</v>
      </c>
      <c r="Q9" t="s">
        <v>18</v>
      </c>
      <c r="R9" t="s">
        <v>19</v>
      </c>
      <c r="S9" t="s">
        <v>18</v>
      </c>
      <c r="T9" t="s">
        <v>19</v>
      </c>
      <c r="U9" t="s">
        <v>18</v>
      </c>
      <c r="V9" t="s">
        <v>19</v>
      </c>
    </row>
    <row r="10" spans="1:22">
      <c r="A10" t="s">
        <v>6</v>
      </c>
      <c r="B10">
        <v>2011</v>
      </c>
      <c r="C10">
        <v>292</v>
      </c>
      <c r="D10">
        <v>55</v>
      </c>
      <c r="E10" s="4">
        <f t="shared" si="0"/>
        <v>0.20723917672107878</v>
      </c>
      <c r="F10" s="4">
        <f t="shared" si="0"/>
        <v>0.20992366412213739</v>
      </c>
      <c r="J10" t="s">
        <v>4</v>
      </c>
      <c r="K10">
        <v>505</v>
      </c>
      <c r="L10">
        <v>33</v>
      </c>
      <c r="M10">
        <v>549</v>
      </c>
      <c r="N10">
        <v>38</v>
      </c>
      <c r="O10">
        <v>549</v>
      </c>
      <c r="P10">
        <v>46</v>
      </c>
      <c r="Q10">
        <v>528</v>
      </c>
      <c r="R10">
        <v>44</v>
      </c>
      <c r="S10">
        <v>502</v>
      </c>
      <c r="T10">
        <v>39</v>
      </c>
      <c r="U10">
        <v>470</v>
      </c>
      <c r="V10">
        <v>38</v>
      </c>
    </row>
    <row r="11" spans="1:22">
      <c r="A11" t="s">
        <v>7</v>
      </c>
      <c r="B11">
        <v>2011</v>
      </c>
      <c r="C11">
        <v>115</v>
      </c>
      <c r="D11">
        <v>133</v>
      </c>
      <c r="E11" s="4">
        <f t="shared" si="0"/>
        <v>8.161816891412349E-2</v>
      </c>
      <c r="F11" s="4">
        <f t="shared" si="0"/>
        <v>0.50763358778625955</v>
      </c>
      <c r="J11" t="s">
        <v>5</v>
      </c>
      <c r="K11">
        <v>497</v>
      </c>
      <c r="L11">
        <v>41</v>
      </c>
      <c r="M11">
        <v>554</v>
      </c>
      <c r="N11">
        <v>46</v>
      </c>
      <c r="O11">
        <v>584</v>
      </c>
      <c r="P11">
        <v>153</v>
      </c>
      <c r="Q11">
        <v>563</v>
      </c>
      <c r="R11">
        <v>45</v>
      </c>
      <c r="S11">
        <v>560</v>
      </c>
      <c r="T11">
        <v>47</v>
      </c>
      <c r="U11">
        <v>550</v>
      </c>
      <c r="V11">
        <v>48</v>
      </c>
    </row>
    <row r="12" spans="1:22">
      <c r="A12" t="s">
        <v>4</v>
      </c>
      <c r="B12">
        <v>2012</v>
      </c>
      <c r="C12">
        <v>549</v>
      </c>
      <c r="D12">
        <v>38</v>
      </c>
      <c r="J12" t="s">
        <v>6</v>
      </c>
      <c r="K12">
        <v>292</v>
      </c>
      <c r="L12">
        <v>55</v>
      </c>
      <c r="M12">
        <v>313</v>
      </c>
      <c r="N12">
        <v>57</v>
      </c>
      <c r="O12">
        <v>326</v>
      </c>
      <c r="P12">
        <v>68</v>
      </c>
      <c r="Q12">
        <v>341</v>
      </c>
      <c r="R12">
        <v>60</v>
      </c>
      <c r="S12">
        <v>330</v>
      </c>
      <c r="T12">
        <v>62</v>
      </c>
      <c r="U12">
        <v>334</v>
      </c>
      <c r="V12">
        <v>61</v>
      </c>
    </row>
    <row r="13" spans="1:22">
      <c r="A13" t="s">
        <v>5</v>
      </c>
      <c r="B13">
        <v>2012</v>
      </c>
      <c r="C13">
        <v>554</v>
      </c>
      <c r="D13">
        <v>46</v>
      </c>
      <c r="J13" t="s">
        <v>7</v>
      </c>
      <c r="K13">
        <v>115</v>
      </c>
      <c r="L13">
        <v>133</v>
      </c>
      <c r="M13">
        <v>127</v>
      </c>
      <c r="N13">
        <v>141</v>
      </c>
      <c r="O13">
        <v>117</v>
      </c>
      <c r="P13">
        <v>154</v>
      </c>
      <c r="Q13">
        <v>138</v>
      </c>
      <c r="R13">
        <v>404</v>
      </c>
      <c r="S13">
        <v>143</v>
      </c>
      <c r="T13">
        <v>560</v>
      </c>
      <c r="U13">
        <v>152</v>
      </c>
      <c r="V13">
        <v>523</v>
      </c>
    </row>
    <row r="14" spans="1:22">
      <c r="A14" t="s">
        <v>6</v>
      </c>
      <c r="B14">
        <v>2012</v>
      </c>
      <c r="C14">
        <v>313</v>
      </c>
      <c r="D14">
        <v>57</v>
      </c>
      <c r="J14" t="s">
        <v>22</v>
      </c>
      <c r="K14">
        <f t="shared" ref="K14:V14" si="1">SUM(K10:K13)</f>
        <v>1409</v>
      </c>
      <c r="L14">
        <f t="shared" si="1"/>
        <v>262</v>
      </c>
      <c r="M14">
        <f t="shared" si="1"/>
        <v>1543</v>
      </c>
      <c r="N14">
        <f t="shared" si="1"/>
        <v>282</v>
      </c>
      <c r="O14">
        <f t="shared" si="1"/>
        <v>1576</v>
      </c>
      <c r="P14">
        <f t="shared" si="1"/>
        <v>421</v>
      </c>
      <c r="Q14">
        <f t="shared" si="1"/>
        <v>1570</v>
      </c>
      <c r="R14">
        <f t="shared" si="1"/>
        <v>553</v>
      </c>
      <c r="S14">
        <f t="shared" si="1"/>
        <v>1535</v>
      </c>
      <c r="T14">
        <f t="shared" si="1"/>
        <v>708</v>
      </c>
      <c r="U14">
        <f t="shared" si="1"/>
        <v>1506</v>
      </c>
      <c r="V14">
        <f t="shared" si="1"/>
        <v>670</v>
      </c>
    </row>
    <row r="15" spans="1:22">
      <c r="A15" t="s">
        <v>7</v>
      </c>
      <c r="B15">
        <v>2012</v>
      </c>
      <c r="C15">
        <v>127</v>
      </c>
      <c r="D15">
        <v>141</v>
      </c>
    </row>
    <row r="16" spans="1:22">
      <c r="A16" t="s">
        <v>4</v>
      </c>
      <c r="B16">
        <v>2013</v>
      </c>
      <c r="C16">
        <v>549</v>
      </c>
      <c r="D16">
        <v>46</v>
      </c>
      <c r="J16" t="s">
        <v>21</v>
      </c>
      <c r="K16" s="16">
        <v>2011</v>
      </c>
      <c r="L16" s="16"/>
      <c r="M16" s="16">
        <v>2012</v>
      </c>
      <c r="N16" s="16"/>
      <c r="O16" s="16">
        <v>2013</v>
      </c>
      <c r="P16" s="16"/>
      <c r="Q16" s="16">
        <v>2014</v>
      </c>
      <c r="R16" s="16"/>
      <c r="S16" s="16">
        <v>2015</v>
      </c>
      <c r="T16" s="16"/>
      <c r="U16" s="16">
        <v>2016</v>
      </c>
      <c r="V16" s="16"/>
    </row>
    <row r="17" spans="1:22">
      <c r="A17" t="s">
        <v>5</v>
      </c>
      <c r="B17">
        <v>2013</v>
      </c>
      <c r="C17">
        <v>584</v>
      </c>
      <c r="D17">
        <v>153</v>
      </c>
      <c r="J17" t="s">
        <v>20</v>
      </c>
      <c r="K17" t="s">
        <v>18</v>
      </c>
      <c r="L17" t="s">
        <v>19</v>
      </c>
      <c r="M17" t="s">
        <v>18</v>
      </c>
      <c r="N17" t="s">
        <v>19</v>
      </c>
      <c r="O17" t="s">
        <v>18</v>
      </c>
      <c r="P17" t="s">
        <v>19</v>
      </c>
      <c r="Q17" t="s">
        <v>18</v>
      </c>
      <c r="R17" t="s">
        <v>19</v>
      </c>
      <c r="S17" t="s">
        <v>18</v>
      </c>
      <c r="T17" t="s">
        <v>19</v>
      </c>
      <c r="U17" t="s">
        <v>18</v>
      </c>
      <c r="V17" t="s">
        <v>19</v>
      </c>
    </row>
    <row r="18" spans="1:22">
      <c r="A18" t="s">
        <v>6</v>
      </c>
      <c r="B18">
        <v>2013</v>
      </c>
      <c r="C18">
        <v>326</v>
      </c>
      <c r="D18">
        <v>68</v>
      </c>
      <c r="J18" t="s">
        <v>4</v>
      </c>
      <c r="K18">
        <f>K10/K$14*100</f>
        <v>35.841022001419446</v>
      </c>
      <c r="L18">
        <f>L10/L$14*100</f>
        <v>12.595419847328243</v>
      </c>
      <c r="M18">
        <f t="shared" ref="M18:V18" si="2">M10/M$14*100</f>
        <v>35.580038885288403</v>
      </c>
      <c r="N18">
        <f t="shared" si="2"/>
        <v>13.475177304964539</v>
      </c>
      <c r="O18">
        <f t="shared" si="2"/>
        <v>34.835025380710661</v>
      </c>
      <c r="P18">
        <f t="shared" si="2"/>
        <v>10.926365795724466</v>
      </c>
      <c r="Q18">
        <f t="shared" si="2"/>
        <v>33.630573248407643</v>
      </c>
      <c r="R18">
        <f t="shared" si="2"/>
        <v>7.9566003616636527</v>
      </c>
      <c r="S18">
        <f t="shared" si="2"/>
        <v>32.703583061889255</v>
      </c>
      <c r="T18">
        <f t="shared" si="2"/>
        <v>5.508474576271186</v>
      </c>
      <c r="U18">
        <f t="shared" si="2"/>
        <v>31.208499335989377</v>
      </c>
      <c r="V18">
        <f t="shared" si="2"/>
        <v>5.6716417910447765</v>
      </c>
    </row>
    <row r="19" spans="1:22">
      <c r="A19" t="s">
        <v>7</v>
      </c>
      <c r="B19">
        <v>2013</v>
      </c>
      <c r="C19">
        <v>117</v>
      </c>
      <c r="D19">
        <v>154</v>
      </c>
      <c r="J19" t="s">
        <v>5</v>
      </c>
      <c r="K19">
        <f t="shared" ref="K19:L21" si="3">K11/K$14*100</f>
        <v>35.273243435060323</v>
      </c>
      <c r="L19">
        <f t="shared" si="3"/>
        <v>15.648854961832063</v>
      </c>
      <c r="M19">
        <f t="shared" ref="M19:V19" si="4">M11/M$14*100</f>
        <v>35.904082955281922</v>
      </c>
      <c r="N19">
        <f t="shared" si="4"/>
        <v>16.312056737588655</v>
      </c>
      <c r="O19">
        <f t="shared" si="4"/>
        <v>37.055837563451774</v>
      </c>
      <c r="P19">
        <f t="shared" si="4"/>
        <v>36.342042755344416</v>
      </c>
      <c r="Q19">
        <f t="shared" si="4"/>
        <v>35.859872611464965</v>
      </c>
      <c r="R19">
        <f t="shared" si="4"/>
        <v>8.1374321880650999</v>
      </c>
      <c r="S19">
        <f t="shared" si="4"/>
        <v>36.482084690553748</v>
      </c>
      <c r="T19">
        <f t="shared" si="4"/>
        <v>6.638418079096045</v>
      </c>
      <c r="U19">
        <f t="shared" si="4"/>
        <v>36.520584329349269</v>
      </c>
      <c r="V19">
        <f t="shared" si="4"/>
        <v>7.1641791044776122</v>
      </c>
    </row>
    <row r="20" spans="1:22">
      <c r="A20" t="s">
        <v>4</v>
      </c>
      <c r="B20">
        <v>2014</v>
      </c>
      <c r="C20">
        <v>528</v>
      </c>
      <c r="D20">
        <v>44</v>
      </c>
      <c r="J20" t="s">
        <v>6</v>
      </c>
      <c r="K20">
        <f t="shared" si="3"/>
        <v>20.723917672107877</v>
      </c>
      <c r="L20">
        <f t="shared" si="3"/>
        <v>20.992366412213741</v>
      </c>
      <c r="M20">
        <f t="shared" ref="M20:V20" si="5">M12/M$14*100</f>
        <v>20.285158781594298</v>
      </c>
      <c r="N20">
        <f t="shared" si="5"/>
        <v>20.212765957446805</v>
      </c>
      <c r="O20">
        <f t="shared" si="5"/>
        <v>20.685279187817258</v>
      </c>
      <c r="P20">
        <f t="shared" si="5"/>
        <v>16.152019002375297</v>
      </c>
      <c r="Q20">
        <f t="shared" si="5"/>
        <v>21.719745222929937</v>
      </c>
      <c r="R20">
        <f t="shared" si="5"/>
        <v>10.849909584086799</v>
      </c>
      <c r="S20">
        <f t="shared" si="5"/>
        <v>21.498371335504888</v>
      </c>
      <c r="T20">
        <f t="shared" si="5"/>
        <v>8.7570621468926557</v>
      </c>
      <c r="U20">
        <f t="shared" si="5"/>
        <v>22.177954847277555</v>
      </c>
      <c r="V20">
        <f t="shared" si="5"/>
        <v>9.1044776119402986</v>
      </c>
    </row>
    <row r="21" spans="1:22">
      <c r="A21" t="s">
        <v>5</v>
      </c>
      <c r="B21">
        <v>2014</v>
      </c>
      <c r="C21">
        <v>563</v>
      </c>
      <c r="D21">
        <v>45</v>
      </c>
      <c r="J21" t="s">
        <v>7</v>
      </c>
      <c r="K21">
        <f t="shared" si="3"/>
        <v>8.1618168914123483</v>
      </c>
      <c r="L21">
        <f t="shared" si="3"/>
        <v>50.763358778625957</v>
      </c>
      <c r="M21">
        <f t="shared" ref="M21:V21" si="6">M13/M$14*100</f>
        <v>8.2307193778353849</v>
      </c>
      <c r="N21">
        <f t="shared" si="6"/>
        <v>50</v>
      </c>
      <c r="O21">
        <f t="shared" si="6"/>
        <v>7.4238578680203045</v>
      </c>
      <c r="P21">
        <f t="shared" si="6"/>
        <v>36.579572446555822</v>
      </c>
      <c r="Q21">
        <f t="shared" si="6"/>
        <v>8.7898089171974512</v>
      </c>
      <c r="R21">
        <f t="shared" si="6"/>
        <v>73.05605786618446</v>
      </c>
      <c r="S21">
        <f t="shared" si="6"/>
        <v>9.3159609120521161</v>
      </c>
      <c r="T21">
        <f t="shared" si="6"/>
        <v>79.096045197740111</v>
      </c>
      <c r="U21">
        <f t="shared" si="6"/>
        <v>10.092961487383798</v>
      </c>
      <c r="V21">
        <f t="shared" si="6"/>
        <v>78.059701492537314</v>
      </c>
    </row>
    <row r="22" spans="1:22">
      <c r="A22" t="s">
        <v>6</v>
      </c>
      <c r="B22">
        <v>2014</v>
      </c>
      <c r="C22">
        <v>341</v>
      </c>
      <c r="D22">
        <v>60</v>
      </c>
      <c r="J22" t="s">
        <v>22</v>
      </c>
      <c r="K22">
        <f>SUM(K18:K21)</f>
        <v>99.999999999999986</v>
      </c>
      <c r="L22">
        <f>SUM(L18:L21)</f>
        <v>100</v>
      </c>
      <c r="M22">
        <f t="shared" ref="M22:V22" si="7">SUM(M18:M21)</f>
        <v>100</v>
      </c>
      <c r="N22">
        <f t="shared" si="7"/>
        <v>100</v>
      </c>
      <c r="O22">
        <f t="shared" si="7"/>
        <v>100</v>
      </c>
      <c r="P22">
        <f t="shared" si="7"/>
        <v>100</v>
      </c>
      <c r="Q22">
        <f t="shared" si="7"/>
        <v>99.999999999999986</v>
      </c>
      <c r="R22">
        <f t="shared" si="7"/>
        <v>100.00000000000001</v>
      </c>
      <c r="S22">
        <f t="shared" si="7"/>
        <v>100.00000000000001</v>
      </c>
      <c r="T22">
        <f t="shared" si="7"/>
        <v>100</v>
      </c>
      <c r="U22">
        <f t="shared" si="7"/>
        <v>100</v>
      </c>
      <c r="V22">
        <f t="shared" si="7"/>
        <v>100</v>
      </c>
    </row>
    <row r="23" spans="1:22" ht="15.75">
      <c r="A23" t="s">
        <v>7</v>
      </c>
      <c r="B23">
        <v>2014</v>
      </c>
      <c r="C23">
        <v>138</v>
      </c>
      <c r="D23">
        <v>404</v>
      </c>
      <c r="M23" s="9"/>
      <c r="N23" s="9"/>
      <c r="O23" s="9"/>
      <c r="P23" s="9"/>
      <c r="Q23" s="9"/>
    </row>
    <row r="24" spans="1:22" ht="15.75">
      <c r="A24" t="s">
        <v>4</v>
      </c>
      <c r="B24">
        <v>2015</v>
      </c>
      <c r="C24">
        <v>502</v>
      </c>
      <c r="D24">
        <v>39</v>
      </c>
      <c r="M24" s="9"/>
      <c r="N24" s="10" t="s">
        <v>29</v>
      </c>
      <c r="O24" s="9"/>
      <c r="P24" s="9"/>
      <c r="Q24" s="9"/>
    </row>
    <row r="25" spans="1:22" ht="15.75">
      <c r="A25" t="s">
        <v>5</v>
      </c>
      <c r="B25">
        <v>2015</v>
      </c>
      <c r="C25">
        <v>560</v>
      </c>
      <c r="D25">
        <v>47</v>
      </c>
      <c r="M25" s="9"/>
      <c r="N25" s="11" t="s">
        <v>30</v>
      </c>
      <c r="O25" s="9"/>
      <c r="P25" s="9"/>
      <c r="Q25" s="9"/>
    </row>
    <row r="26" spans="1:22" ht="15.75">
      <c r="A26" t="s">
        <v>6</v>
      </c>
      <c r="B26">
        <v>2015</v>
      </c>
      <c r="C26">
        <v>330</v>
      </c>
      <c r="D26">
        <v>62</v>
      </c>
      <c r="M26" s="9"/>
      <c r="N26" s="9"/>
      <c r="O26" s="9"/>
      <c r="P26" s="9"/>
      <c r="Q26" s="9"/>
    </row>
    <row r="27" spans="1:22" ht="15.75">
      <c r="A27" t="s">
        <v>7</v>
      </c>
      <c r="B27">
        <v>2015</v>
      </c>
      <c r="C27">
        <v>143</v>
      </c>
      <c r="D27">
        <v>560</v>
      </c>
      <c r="M27" s="9"/>
      <c r="N27" s="9"/>
      <c r="O27" s="9"/>
      <c r="P27" s="9"/>
      <c r="Q27" s="9"/>
    </row>
    <row r="28" spans="1:22" ht="15.75">
      <c r="A28" t="s">
        <v>4</v>
      </c>
      <c r="B28">
        <v>2016</v>
      </c>
      <c r="C28">
        <v>470</v>
      </c>
      <c r="D28">
        <v>38</v>
      </c>
      <c r="E28" s="4">
        <f t="shared" ref="E28:F31" si="8">C28/SUM(C$28:C$31)</f>
        <v>0.31208499335989376</v>
      </c>
      <c r="F28" s="4">
        <f t="shared" si="8"/>
        <v>5.6716417910447764E-2</v>
      </c>
      <c r="M28" s="9"/>
      <c r="N28" s="14"/>
      <c r="O28" s="14"/>
      <c r="P28" s="14"/>
      <c r="Q28" s="14"/>
      <c r="R28" s="14"/>
      <c r="S28" s="15"/>
    </row>
    <row r="29" spans="1:22" ht="15.75">
      <c r="A29" t="s">
        <v>5</v>
      </c>
      <c r="B29">
        <v>2016</v>
      </c>
      <c r="C29">
        <v>550</v>
      </c>
      <c r="D29">
        <v>48</v>
      </c>
      <c r="E29" s="4">
        <f t="shared" si="8"/>
        <v>0.3652058432934927</v>
      </c>
      <c r="F29" s="4">
        <f t="shared" si="8"/>
        <v>7.1641791044776124E-2</v>
      </c>
      <c r="M29" s="9"/>
      <c r="N29" s="14"/>
      <c r="O29" s="14"/>
      <c r="P29" s="14"/>
      <c r="Q29" s="14"/>
      <c r="R29" s="14"/>
      <c r="S29" s="15"/>
    </row>
    <row r="30" spans="1:22" ht="15.75">
      <c r="A30" t="s">
        <v>6</v>
      </c>
      <c r="B30">
        <v>2016</v>
      </c>
      <c r="C30">
        <v>334</v>
      </c>
      <c r="D30">
        <v>61</v>
      </c>
      <c r="E30" s="4">
        <f t="shared" si="8"/>
        <v>0.22177954847277556</v>
      </c>
      <c r="F30" s="4">
        <f t="shared" si="8"/>
        <v>9.1044776119402981E-2</v>
      </c>
      <c r="M30" s="9"/>
      <c r="N30" s="14"/>
      <c r="O30" s="14"/>
      <c r="P30" s="14"/>
      <c r="Q30" s="14"/>
      <c r="R30" s="14"/>
      <c r="S30" s="15"/>
    </row>
    <row r="31" spans="1:22" ht="15.75">
      <c r="A31" t="s">
        <v>7</v>
      </c>
      <c r="B31">
        <v>2016</v>
      </c>
      <c r="C31">
        <v>152</v>
      </c>
      <c r="D31">
        <v>523</v>
      </c>
      <c r="E31" s="4">
        <f t="shared" si="8"/>
        <v>0.10092961487383798</v>
      </c>
      <c r="F31" s="4">
        <f t="shared" si="8"/>
        <v>0.78059701492537314</v>
      </c>
      <c r="H31">
        <f>(D31-D11)/D11</f>
        <v>2.9323308270676693</v>
      </c>
      <c r="M31" s="9"/>
      <c r="N31" s="14"/>
      <c r="O31" s="14"/>
      <c r="P31" s="14"/>
      <c r="Q31" s="14"/>
      <c r="R31" s="14"/>
      <c r="S31" s="15"/>
    </row>
    <row r="32" spans="1:22" ht="15.75">
      <c r="M32" s="9"/>
      <c r="N32" s="14"/>
      <c r="O32" s="14"/>
      <c r="P32" s="14"/>
      <c r="Q32" s="14"/>
      <c r="R32" s="14"/>
      <c r="S32" s="15"/>
    </row>
    <row r="33" spans="4:19" ht="15.75">
      <c r="D33" s="4"/>
      <c r="E33" s="4"/>
      <c r="M33" s="9"/>
      <c r="N33" s="14"/>
      <c r="O33" s="14"/>
      <c r="P33" s="14"/>
      <c r="Q33" s="14"/>
      <c r="R33" s="14"/>
      <c r="S33" s="15"/>
    </row>
    <row r="34" spans="4:19" ht="15.75">
      <c r="D34" s="5"/>
      <c r="E34" s="4"/>
      <c r="M34" s="9"/>
      <c r="N34" s="14"/>
      <c r="O34" s="14"/>
      <c r="P34" s="14"/>
      <c r="Q34" s="14"/>
      <c r="R34" s="14"/>
      <c r="S34" s="15"/>
    </row>
    <row r="35" spans="4:19" ht="15.75">
      <c r="M35" s="9"/>
      <c r="N35" s="14"/>
      <c r="O35" s="14"/>
      <c r="P35" s="14"/>
      <c r="Q35" s="14"/>
      <c r="R35" s="14"/>
      <c r="S35" s="15"/>
    </row>
    <row r="36" spans="4:19" ht="15.75">
      <c r="N36" s="14"/>
      <c r="O36" s="14"/>
      <c r="P36" s="14"/>
      <c r="Q36" s="14"/>
      <c r="R36" s="14"/>
      <c r="S36" s="15"/>
    </row>
    <row r="37" spans="4:19" ht="15.75">
      <c r="N37" s="14"/>
      <c r="O37" s="14"/>
      <c r="P37" s="14"/>
      <c r="Q37" s="14"/>
      <c r="R37" s="14"/>
      <c r="S37" s="15"/>
    </row>
    <row r="38" spans="4:19" ht="15.75">
      <c r="N38" s="14"/>
      <c r="O38" s="14"/>
      <c r="P38" s="14"/>
      <c r="Q38" s="14"/>
      <c r="R38" s="14"/>
      <c r="S38" s="15"/>
    </row>
    <row r="39" spans="4:19" ht="15.75">
      <c r="N39" s="14"/>
      <c r="O39" s="14"/>
      <c r="P39" s="14"/>
      <c r="Q39" s="14"/>
      <c r="R39" s="14"/>
      <c r="S39" s="15"/>
    </row>
    <row r="40" spans="4:19" ht="15.75">
      <c r="N40" s="14"/>
      <c r="O40" s="14"/>
      <c r="P40" s="14"/>
      <c r="Q40" s="14"/>
      <c r="R40" s="14"/>
      <c r="S40" s="15"/>
    </row>
    <row r="41" spans="4:19" ht="15.75">
      <c r="N41" s="9"/>
      <c r="O41" s="9"/>
      <c r="P41" s="9"/>
      <c r="Q41" s="9"/>
      <c r="R41" s="9"/>
      <c r="S41" s="13"/>
    </row>
    <row r="42" spans="4:19" ht="15.75">
      <c r="N42" s="9"/>
      <c r="O42" s="9"/>
      <c r="P42" s="9"/>
      <c r="Q42" s="9"/>
      <c r="R42" s="9"/>
      <c r="S42" s="13"/>
    </row>
    <row r="43" spans="4:19" ht="15.75">
      <c r="N43" s="13"/>
      <c r="O43" s="13"/>
      <c r="P43" s="13"/>
      <c r="Q43" s="13"/>
      <c r="R43" s="13"/>
      <c r="S43" s="13"/>
    </row>
    <row r="44" spans="4:19" ht="15.75">
      <c r="N44" s="13"/>
      <c r="O44" s="13"/>
      <c r="P44" s="13"/>
      <c r="Q44" s="13"/>
      <c r="R44" s="13"/>
      <c r="S44" s="13"/>
    </row>
    <row r="47" spans="4:19" ht="48">
      <c r="N47" s="12" t="s">
        <v>31</v>
      </c>
    </row>
  </sheetData>
  <mergeCells count="12">
    <mergeCell ref="U16:V16"/>
    <mergeCell ref="K16:L16"/>
    <mergeCell ref="M16:N16"/>
    <mergeCell ref="O16:P16"/>
    <mergeCell ref="Q16:R16"/>
    <mergeCell ref="S16:T16"/>
    <mergeCell ref="U8:V8"/>
    <mergeCell ref="K8:L8"/>
    <mergeCell ref="M8:N8"/>
    <mergeCell ref="O8:P8"/>
    <mergeCell ref="Q8:R8"/>
    <mergeCell ref="S8:T8"/>
  </mergeCells>
  <hyperlinks>
    <hyperlink ref="A1" r:id="rId1" display="https://doi.org/10.1787/e726f46d-en"/>
    <hyperlink ref="A4" r:id="rId2"/>
  </hyperlinks>
  <pageMargins left="0.75" right="0.75" top="1" bottom="1" header="0.5" footer="0.5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defaultColWidth="11.5546875" defaultRowHeight="15"/>
  <sheetData>
    <row r="1" spans="1:13" s="17" customFormat="1">
      <c r="A1" s="18" t="s">
        <v>32</v>
      </c>
    </row>
    <row r="2" spans="1:13" s="17" customFormat="1" ht="12.75">
      <c r="A2" s="17" t="s">
        <v>33</v>
      </c>
      <c r="B2" s="17" t="s">
        <v>34</v>
      </c>
    </row>
    <row r="3" spans="1:13" s="17" customFormat="1" ht="12.75">
      <c r="A3" s="17" t="s">
        <v>35</v>
      </c>
    </row>
    <row r="4" spans="1:13" s="17" customFormat="1">
      <c r="A4" s="18" t="s">
        <v>36</v>
      </c>
    </row>
    <row r="5" spans="1:13" s="17" customFormat="1" ht="12.75"/>
    <row r="6" spans="1:13">
      <c r="A6" t="s">
        <v>15</v>
      </c>
      <c r="B6" t="s">
        <v>16</v>
      </c>
      <c r="C6" t="s">
        <v>17</v>
      </c>
      <c r="D6" t="s">
        <v>16</v>
      </c>
      <c r="E6" t="s">
        <v>17</v>
      </c>
      <c r="F6" t="s">
        <v>16</v>
      </c>
      <c r="G6" t="s">
        <v>17</v>
      </c>
      <c r="H6" t="s">
        <v>16</v>
      </c>
      <c r="I6" t="s">
        <v>17</v>
      </c>
      <c r="J6" t="s">
        <v>16</v>
      </c>
      <c r="K6" t="s">
        <v>17</v>
      </c>
      <c r="L6" t="s">
        <v>16</v>
      </c>
      <c r="M6" t="s">
        <v>17</v>
      </c>
    </row>
    <row r="7" spans="1:13">
      <c r="A7" t="s">
        <v>1</v>
      </c>
      <c r="B7">
        <v>2011</v>
      </c>
      <c r="C7">
        <v>2011</v>
      </c>
      <c r="D7">
        <v>2012</v>
      </c>
      <c r="E7">
        <v>2012</v>
      </c>
      <c r="F7">
        <v>2013</v>
      </c>
      <c r="G7">
        <v>2013</v>
      </c>
      <c r="H7">
        <v>2014</v>
      </c>
      <c r="I7">
        <v>2014</v>
      </c>
      <c r="J7">
        <v>2015</v>
      </c>
      <c r="K7">
        <v>2015</v>
      </c>
      <c r="L7">
        <v>2016</v>
      </c>
      <c r="M7">
        <v>2016</v>
      </c>
    </row>
    <row r="8" spans="1:13">
      <c r="A8" t="s">
        <v>2</v>
      </c>
      <c r="B8">
        <v>1259</v>
      </c>
      <c r="C8">
        <v>150</v>
      </c>
      <c r="D8">
        <v>1382</v>
      </c>
      <c r="E8">
        <v>161</v>
      </c>
      <c r="F8">
        <v>1406</v>
      </c>
      <c r="G8">
        <v>170</v>
      </c>
      <c r="H8">
        <v>1400</v>
      </c>
      <c r="I8">
        <v>170</v>
      </c>
      <c r="J8">
        <v>1362</v>
      </c>
      <c r="K8">
        <v>173</v>
      </c>
      <c r="L8">
        <v>1339</v>
      </c>
      <c r="M8">
        <v>167</v>
      </c>
    </row>
    <row r="9" spans="1:13">
      <c r="A9" t="s">
        <v>3</v>
      </c>
      <c r="B9">
        <v>110</v>
      </c>
      <c r="C9">
        <v>151</v>
      </c>
      <c r="D9">
        <v>130</v>
      </c>
      <c r="E9">
        <v>152</v>
      </c>
      <c r="F9">
        <v>138</v>
      </c>
      <c r="G9">
        <v>283</v>
      </c>
      <c r="H9">
        <v>126</v>
      </c>
      <c r="I9">
        <v>427</v>
      </c>
      <c r="J9">
        <v>127</v>
      </c>
      <c r="K9">
        <v>581</v>
      </c>
      <c r="L9">
        <v>127</v>
      </c>
      <c r="M9">
        <v>543</v>
      </c>
    </row>
    <row r="10" spans="1:13">
      <c r="A10" t="s">
        <v>2</v>
      </c>
      <c r="B10" s="4">
        <f>B8/(B8+C8)</f>
        <v>0.89354151880766497</v>
      </c>
      <c r="C10" s="4">
        <f>C8/(B8+C8)</f>
        <v>0.10645848119233499</v>
      </c>
      <c r="D10" s="4">
        <f>D8/(D8+E8)</f>
        <v>0.89565780946208684</v>
      </c>
      <c r="E10" s="4">
        <f>E8/(D8+E8)</f>
        <v>0.10434219053791316</v>
      </c>
      <c r="F10" s="4">
        <f>F8/(F8+G8)</f>
        <v>0.89213197969543145</v>
      </c>
      <c r="G10" s="4">
        <f>G8/(F8+G8)</f>
        <v>0.10786802030456853</v>
      </c>
      <c r="H10" s="4">
        <f>H8/(H8+I8)</f>
        <v>0.89171974522292996</v>
      </c>
      <c r="I10" s="4">
        <f>I8/(H8+I8)</f>
        <v>0.10828025477707007</v>
      </c>
      <c r="J10" s="4">
        <f>J8/(J8+K8)</f>
        <v>0.88729641693811079</v>
      </c>
      <c r="K10" s="4">
        <f>K8/(J8+K8)</f>
        <v>0.11270358306188925</v>
      </c>
      <c r="L10" s="4">
        <f>L8/(L8+M8)</f>
        <v>0.88911022576361221</v>
      </c>
      <c r="M10" s="4">
        <f>M8/(L8+M8)</f>
        <v>0.11088977423638778</v>
      </c>
    </row>
    <row r="11" spans="1:13">
      <c r="A11" t="s">
        <v>3</v>
      </c>
      <c r="B11" s="4">
        <f>B9/(B9+C9)</f>
        <v>0.42145593869731801</v>
      </c>
      <c r="C11" s="4">
        <f>C9/(B9+C9)</f>
        <v>0.57854406130268199</v>
      </c>
      <c r="D11" s="4">
        <f>D9/(D9+E9)</f>
        <v>0.46099290780141844</v>
      </c>
      <c r="E11" s="4">
        <f>E9/(D9+E9)</f>
        <v>0.53900709219858156</v>
      </c>
      <c r="F11" s="4">
        <f>F9/(F9+G9)</f>
        <v>0.32779097387173395</v>
      </c>
      <c r="G11" s="4">
        <f>G9/(F9+G9)</f>
        <v>0.67220902612826605</v>
      </c>
      <c r="H11" s="4">
        <f>H9/(H9+I9)</f>
        <v>0.22784810126582278</v>
      </c>
      <c r="I11" s="4">
        <f>I9/(H9+I9)</f>
        <v>0.77215189873417722</v>
      </c>
      <c r="J11" s="4">
        <f>J9/(J9+K9)</f>
        <v>0.17937853107344634</v>
      </c>
      <c r="K11" s="4">
        <f>K9/(J9+K9)</f>
        <v>0.82062146892655363</v>
      </c>
      <c r="L11" s="4">
        <f>L9/(L9+M9)</f>
        <v>0.18955223880597014</v>
      </c>
      <c r="M11" s="4">
        <f>M9/(L9+M9)</f>
        <v>0.81044776119402984</v>
      </c>
    </row>
  </sheetData>
  <hyperlinks>
    <hyperlink ref="A1" r:id="rId1" display="https://doi.org/10.1787/e726f46d-en"/>
    <hyperlink ref="A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/>
  </sheetViews>
  <sheetFormatPr defaultColWidth="11.5546875" defaultRowHeight="15"/>
  <cols>
    <col min="1" max="1" width="12.6640625" bestFit="1" customWidth="1"/>
    <col min="2" max="2" width="28.33203125" bestFit="1" customWidth="1"/>
    <col min="3" max="3" width="25.33203125" bestFit="1" customWidth="1"/>
    <col min="4" max="4" width="28.33203125" bestFit="1" customWidth="1"/>
    <col min="5" max="5" width="25.33203125" bestFit="1" customWidth="1"/>
    <col min="6" max="6" width="28.33203125" bestFit="1" customWidth="1"/>
    <col min="7" max="7" width="25.33203125" bestFit="1" customWidth="1"/>
    <col min="8" max="8" width="28.33203125" bestFit="1" customWidth="1"/>
    <col min="9" max="9" width="25.33203125" bestFit="1" customWidth="1"/>
    <col min="10" max="10" width="28.33203125" bestFit="1" customWidth="1"/>
    <col min="11" max="11" width="25.33203125" bestFit="1" customWidth="1"/>
    <col min="12" max="12" width="28.33203125" bestFit="1" customWidth="1"/>
    <col min="13" max="13" width="25.33203125" bestFit="1" customWidth="1"/>
    <col min="14" max="14" width="33.109375" bestFit="1" customWidth="1"/>
    <col min="15" max="15" width="30.109375" bestFit="1" customWidth="1"/>
  </cols>
  <sheetData>
    <row r="1" spans="1:15" s="17" customFormat="1">
      <c r="A1" s="18" t="s">
        <v>32</v>
      </c>
    </row>
    <row r="2" spans="1:15" s="17" customFormat="1" ht="12.75">
      <c r="A2" s="17" t="s">
        <v>33</v>
      </c>
      <c r="B2" s="17" t="s">
        <v>34</v>
      </c>
    </row>
    <row r="3" spans="1:15" s="17" customFormat="1" ht="12.75">
      <c r="A3" s="17" t="s">
        <v>35</v>
      </c>
    </row>
    <row r="4" spans="1:15" s="17" customFormat="1">
      <c r="A4" s="18" t="s">
        <v>36</v>
      </c>
    </row>
    <row r="5" spans="1:15" s="17" customFormat="1" ht="12.75"/>
    <row r="8" spans="1:15">
      <c r="B8" s="1" t="s">
        <v>8</v>
      </c>
    </row>
    <row r="9" spans="1:15">
      <c r="B9">
        <v>2011</v>
      </c>
      <c r="D9">
        <v>2012</v>
      </c>
      <c r="F9">
        <v>2013</v>
      </c>
      <c r="H9">
        <v>2014</v>
      </c>
      <c r="J9">
        <v>2015</v>
      </c>
      <c r="L9">
        <v>2016</v>
      </c>
      <c r="N9" t="s">
        <v>12</v>
      </c>
      <c r="O9" t="s">
        <v>13</v>
      </c>
    </row>
    <row r="10" spans="1:15">
      <c r="A10" s="1" t="s">
        <v>10</v>
      </c>
      <c r="B10" t="s">
        <v>11</v>
      </c>
      <c r="C10" t="s">
        <v>14</v>
      </c>
      <c r="D10" t="s">
        <v>11</v>
      </c>
      <c r="E10" t="s">
        <v>14</v>
      </c>
      <c r="F10" t="s">
        <v>11</v>
      </c>
      <c r="G10" t="s">
        <v>14</v>
      </c>
      <c r="H10" t="s">
        <v>11</v>
      </c>
      <c r="I10" t="s">
        <v>14</v>
      </c>
      <c r="J10" t="s">
        <v>11</v>
      </c>
      <c r="K10" t="s">
        <v>14</v>
      </c>
      <c r="L10" t="s">
        <v>11</v>
      </c>
      <c r="M10" t="s">
        <v>14</v>
      </c>
    </row>
    <row r="11" spans="1:15">
      <c r="A11" s="2" t="s">
        <v>5</v>
      </c>
      <c r="B11" s="3">
        <v>41</v>
      </c>
      <c r="C11" s="3">
        <v>497</v>
      </c>
      <c r="D11" s="3">
        <v>46</v>
      </c>
      <c r="E11" s="3">
        <v>554</v>
      </c>
      <c r="F11" s="3">
        <v>153</v>
      </c>
      <c r="G11" s="3">
        <v>584</v>
      </c>
      <c r="H11" s="3">
        <v>45</v>
      </c>
      <c r="I11" s="3">
        <v>563</v>
      </c>
      <c r="J11" s="3">
        <v>47</v>
      </c>
      <c r="K11" s="3">
        <v>560</v>
      </c>
      <c r="L11" s="3">
        <v>48</v>
      </c>
      <c r="M11" s="3">
        <v>550</v>
      </c>
      <c r="N11" s="3">
        <v>380</v>
      </c>
      <c r="O11" s="3">
        <v>3308</v>
      </c>
    </row>
    <row r="12" spans="1:15">
      <c r="A12" s="2" t="s">
        <v>7</v>
      </c>
      <c r="B12" s="3">
        <v>133</v>
      </c>
      <c r="C12" s="3">
        <v>115</v>
      </c>
      <c r="D12" s="3">
        <v>141</v>
      </c>
      <c r="E12" s="3">
        <v>127</v>
      </c>
      <c r="F12" s="3">
        <v>154</v>
      </c>
      <c r="G12" s="3">
        <v>117</v>
      </c>
      <c r="H12" s="3">
        <v>404</v>
      </c>
      <c r="I12" s="3">
        <v>138</v>
      </c>
      <c r="J12" s="3">
        <v>560</v>
      </c>
      <c r="K12" s="3">
        <v>143</v>
      </c>
      <c r="L12" s="3">
        <v>523</v>
      </c>
      <c r="M12" s="3">
        <v>152</v>
      </c>
      <c r="N12" s="3">
        <v>1915</v>
      </c>
      <c r="O12" s="3">
        <v>792</v>
      </c>
    </row>
    <row r="13" spans="1:15">
      <c r="A13" s="2" t="s">
        <v>6</v>
      </c>
      <c r="B13" s="3">
        <v>55</v>
      </c>
      <c r="C13" s="3">
        <v>292</v>
      </c>
      <c r="D13" s="3">
        <v>57</v>
      </c>
      <c r="E13" s="3">
        <v>313</v>
      </c>
      <c r="F13" s="3">
        <v>68</v>
      </c>
      <c r="G13" s="3">
        <v>326</v>
      </c>
      <c r="H13" s="3">
        <v>60</v>
      </c>
      <c r="I13" s="3">
        <v>341</v>
      </c>
      <c r="J13" s="3">
        <v>62</v>
      </c>
      <c r="K13" s="3">
        <v>330</v>
      </c>
      <c r="L13" s="3">
        <v>61</v>
      </c>
      <c r="M13" s="3">
        <v>334</v>
      </c>
      <c r="N13" s="3">
        <v>363</v>
      </c>
      <c r="O13" s="3">
        <v>1936</v>
      </c>
    </row>
    <row r="14" spans="1:15">
      <c r="A14" s="2" t="s">
        <v>4</v>
      </c>
      <c r="B14" s="3">
        <v>33</v>
      </c>
      <c r="C14" s="3">
        <v>505</v>
      </c>
      <c r="D14" s="3">
        <v>38</v>
      </c>
      <c r="E14" s="3">
        <v>549</v>
      </c>
      <c r="F14" s="3">
        <v>46</v>
      </c>
      <c r="G14" s="3">
        <v>549</v>
      </c>
      <c r="H14" s="3">
        <v>44</v>
      </c>
      <c r="I14" s="3">
        <v>528</v>
      </c>
      <c r="J14" s="3">
        <v>39</v>
      </c>
      <c r="K14" s="3">
        <v>502</v>
      </c>
      <c r="L14" s="3">
        <v>38</v>
      </c>
      <c r="M14" s="3">
        <v>470</v>
      </c>
      <c r="N14" s="3">
        <v>238</v>
      </c>
      <c r="O14" s="3">
        <v>3103</v>
      </c>
    </row>
    <row r="15" spans="1:15">
      <c r="A15" s="2" t="s">
        <v>9</v>
      </c>
      <c r="B15" s="3">
        <v>262</v>
      </c>
      <c r="C15" s="3">
        <v>1409</v>
      </c>
      <c r="D15" s="3">
        <v>282</v>
      </c>
      <c r="E15" s="3">
        <v>1543</v>
      </c>
      <c r="F15" s="3">
        <v>421</v>
      </c>
      <c r="G15" s="3">
        <v>1576</v>
      </c>
      <c r="H15" s="3">
        <v>553</v>
      </c>
      <c r="I15" s="3">
        <v>1570</v>
      </c>
      <c r="J15" s="3">
        <v>708</v>
      </c>
      <c r="K15" s="3">
        <v>1535</v>
      </c>
      <c r="L15" s="3">
        <v>670</v>
      </c>
      <c r="M15" s="3">
        <v>1506</v>
      </c>
      <c r="N15" s="3">
        <v>2896</v>
      </c>
      <c r="O15" s="3">
        <v>9139</v>
      </c>
    </row>
  </sheetData>
  <hyperlinks>
    <hyperlink ref="A1" r:id="rId2" display="https://doi.org/10.1787/e726f46d-en"/>
    <hyperlink ref="A4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/>
  </sheetViews>
  <sheetFormatPr defaultColWidth="11.5546875" defaultRowHeight="15"/>
  <cols>
    <col min="1" max="1" width="20.88671875" bestFit="1" customWidth="1"/>
    <col min="4" max="4" width="20.88671875" bestFit="1" customWidth="1"/>
  </cols>
  <sheetData>
    <row r="1" spans="1:6" s="17" customFormat="1">
      <c r="A1" s="18" t="s">
        <v>32</v>
      </c>
    </row>
    <row r="2" spans="1:6" s="17" customFormat="1" ht="12.75">
      <c r="A2" s="17" t="s">
        <v>33</v>
      </c>
      <c r="B2" s="17" t="s">
        <v>34</v>
      </c>
    </row>
    <row r="3" spans="1:6" s="17" customFormat="1" ht="12.75">
      <c r="A3" s="17" t="s">
        <v>35</v>
      </c>
    </row>
    <row r="4" spans="1:6" s="17" customFormat="1">
      <c r="A4" s="18" t="s">
        <v>36</v>
      </c>
    </row>
    <row r="5" spans="1:6" s="17" customFormat="1" ht="12.75"/>
    <row r="6" spans="1:6">
      <c r="A6" t="s">
        <v>15</v>
      </c>
      <c r="B6" t="s">
        <v>1</v>
      </c>
      <c r="C6" t="s">
        <v>2</v>
      </c>
      <c r="D6" t="s">
        <v>3</v>
      </c>
      <c r="E6" t="s">
        <v>2</v>
      </c>
      <c r="F6" t="s">
        <v>3</v>
      </c>
    </row>
    <row r="7" spans="1:6">
      <c r="A7" t="s">
        <v>16</v>
      </c>
      <c r="B7">
        <v>2011</v>
      </c>
      <c r="C7">
        <v>1259</v>
      </c>
      <c r="D7">
        <v>110</v>
      </c>
      <c r="E7" s="4">
        <f>C7/(C7+C8)</f>
        <v>0.89354151880766497</v>
      </c>
      <c r="F7" s="4">
        <f>D7/(D7+D8)</f>
        <v>0.42145593869731801</v>
      </c>
    </row>
    <row r="8" spans="1:6">
      <c r="A8" t="s">
        <v>17</v>
      </c>
      <c r="B8">
        <v>2011</v>
      </c>
      <c r="C8">
        <v>150</v>
      </c>
      <c r="D8">
        <v>151</v>
      </c>
      <c r="E8" s="4">
        <f>C8/(C7+C8)</f>
        <v>0.10645848119233499</v>
      </c>
      <c r="F8" s="4">
        <f>D8/(D7+D8)</f>
        <v>0.57854406130268199</v>
      </c>
    </row>
    <row r="9" spans="1:6">
      <c r="A9" t="s">
        <v>16</v>
      </c>
      <c r="B9">
        <v>2012</v>
      </c>
      <c r="C9">
        <v>1382</v>
      </c>
      <c r="D9">
        <v>130</v>
      </c>
      <c r="E9" s="4">
        <f>C9/(C9+C10)</f>
        <v>0.89565780946208684</v>
      </c>
      <c r="F9" s="4">
        <f>D9/(D9+D10)</f>
        <v>0.46099290780141844</v>
      </c>
    </row>
    <row r="10" spans="1:6">
      <c r="A10" t="s">
        <v>17</v>
      </c>
      <c r="B10">
        <v>2012</v>
      </c>
      <c r="C10">
        <v>161</v>
      </c>
      <c r="D10">
        <v>152</v>
      </c>
      <c r="E10" s="4">
        <f>C10/(C9+C10)</f>
        <v>0.10434219053791316</v>
      </c>
      <c r="F10" s="4">
        <f>D10/(D9+D10)</f>
        <v>0.53900709219858156</v>
      </c>
    </row>
    <row r="11" spans="1:6">
      <c r="A11" t="s">
        <v>16</v>
      </c>
      <c r="B11">
        <v>2013</v>
      </c>
      <c r="C11">
        <v>1406</v>
      </c>
      <c r="D11">
        <v>138</v>
      </c>
      <c r="E11" s="4">
        <f>C11/(C11+C12)</f>
        <v>0.89213197969543145</v>
      </c>
      <c r="F11" s="4">
        <f>D11/(D11+D12)</f>
        <v>0.32779097387173395</v>
      </c>
    </row>
    <row r="12" spans="1:6">
      <c r="A12" t="s">
        <v>17</v>
      </c>
      <c r="B12">
        <v>2013</v>
      </c>
      <c r="C12">
        <v>170</v>
      </c>
      <c r="D12">
        <v>283</v>
      </c>
      <c r="E12" s="4">
        <f>C12/(C11+C12)</f>
        <v>0.10786802030456853</v>
      </c>
      <c r="F12" s="4">
        <f>D12/(D11+D12)</f>
        <v>0.67220902612826605</v>
      </c>
    </row>
    <row r="13" spans="1:6">
      <c r="A13" t="s">
        <v>16</v>
      </c>
      <c r="B13">
        <v>2014</v>
      </c>
      <c r="C13">
        <v>1400</v>
      </c>
      <c r="D13">
        <v>126</v>
      </c>
      <c r="E13" s="4">
        <f>C13/(C13+C14)</f>
        <v>0.89171974522292996</v>
      </c>
      <c r="F13" s="4">
        <f>D13/(D13+D14)</f>
        <v>0.22784810126582278</v>
      </c>
    </row>
    <row r="14" spans="1:6">
      <c r="A14" t="s">
        <v>17</v>
      </c>
      <c r="B14">
        <v>2014</v>
      </c>
      <c r="C14">
        <v>170</v>
      </c>
      <c r="D14">
        <v>427</v>
      </c>
      <c r="E14" s="4">
        <f>C14/(C13+C14)</f>
        <v>0.10828025477707007</v>
      </c>
      <c r="F14" s="4">
        <f>D14/(D13+D14)</f>
        <v>0.77215189873417722</v>
      </c>
    </row>
    <row r="15" spans="1:6">
      <c r="A15" t="s">
        <v>16</v>
      </c>
      <c r="B15">
        <v>2015</v>
      </c>
      <c r="C15">
        <v>1362</v>
      </c>
      <c r="D15">
        <v>127</v>
      </c>
      <c r="E15" s="4">
        <f>C15/(C15+C16)</f>
        <v>0.88729641693811079</v>
      </c>
      <c r="F15" s="4">
        <f>D15/(D15+D16)</f>
        <v>0.17937853107344634</v>
      </c>
    </row>
    <row r="16" spans="1:6">
      <c r="A16" t="s">
        <v>17</v>
      </c>
      <c r="B16">
        <v>2015</v>
      </c>
      <c r="C16">
        <v>173</v>
      </c>
      <c r="D16">
        <v>581</v>
      </c>
      <c r="E16" s="4">
        <f>C16/(C15+C16)</f>
        <v>0.11270358306188925</v>
      </c>
      <c r="F16" s="4">
        <f>D16/(D15+D16)</f>
        <v>0.82062146892655363</v>
      </c>
    </row>
    <row r="17" spans="1:6">
      <c r="A17" t="s">
        <v>16</v>
      </c>
      <c r="B17">
        <v>2016</v>
      </c>
      <c r="C17">
        <v>1339</v>
      </c>
      <c r="D17">
        <v>127</v>
      </c>
      <c r="E17" s="4">
        <f>C17/(C17+C18)</f>
        <v>0.88911022576361221</v>
      </c>
      <c r="F17" s="4">
        <f>D17/(D17+D18)</f>
        <v>0.18955223880597014</v>
      </c>
    </row>
    <row r="18" spans="1:6">
      <c r="A18" t="s">
        <v>17</v>
      </c>
      <c r="B18">
        <v>2016</v>
      </c>
      <c r="C18">
        <v>167</v>
      </c>
      <c r="D18">
        <v>543</v>
      </c>
      <c r="E18" s="4">
        <f>C18/(C17+C18)</f>
        <v>0.11088977423638778</v>
      </c>
      <c r="F18" s="4">
        <f>D18/(D17+D18)</f>
        <v>0.81044776119402984</v>
      </c>
    </row>
  </sheetData>
  <hyperlinks>
    <hyperlink ref="A1" r:id="rId1" display="https://doi.org/10.1787/e726f46d-en"/>
    <hyperlink ref="A4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ColWidth="11.5546875" defaultRowHeight="15"/>
  <cols>
    <col min="2" max="2" width="55.5546875" bestFit="1" customWidth="1"/>
    <col min="3" max="3" width="12.33203125" bestFit="1" customWidth="1"/>
    <col min="4" max="4" width="11.33203125" bestFit="1" customWidth="1"/>
  </cols>
  <sheetData>
    <row r="1" spans="1:4" s="17" customFormat="1">
      <c r="A1" s="18" t="s">
        <v>32</v>
      </c>
    </row>
    <row r="2" spans="1:4" s="17" customFormat="1" ht="12.75">
      <c r="A2" s="17" t="s">
        <v>33</v>
      </c>
      <c r="B2" s="17" t="s">
        <v>34</v>
      </c>
    </row>
    <row r="3" spans="1:4" s="17" customFormat="1" ht="12.75">
      <c r="A3" s="17" t="s">
        <v>35</v>
      </c>
    </row>
    <row r="4" spans="1:4" s="17" customFormat="1">
      <c r="A4" s="18" t="s">
        <v>36</v>
      </c>
    </row>
    <row r="5" spans="1:4" s="17" customFormat="1" ht="12.75"/>
    <row r="10" spans="1:4">
      <c r="B10" t="s">
        <v>23</v>
      </c>
      <c r="C10" s="6" t="s">
        <v>24</v>
      </c>
      <c r="D10" s="6" t="s">
        <v>25</v>
      </c>
    </row>
    <row r="11" spans="1:4">
      <c r="B11" t="s">
        <v>26</v>
      </c>
      <c r="C11" s="7">
        <v>24013</v>
      </c>
      <c r="D11" s="7">
        <v>25082</v>
      </c>
    </row>
    <row r="12" spans="1:4">
      <c r="B12" t="s">
        <v>27</v>
      </c>
      <c r="C12" s="7">
        <v>49255</v>
      </c>
      <c r="D12" s="7">
        <v>48075</v>
      </c>
    </row>
    <row r="13" spans="1:4">
      <c r="B13" t="s">
        <v>28</v>
      </c>
      <c r="C13" s="7">
        <v>29787</v>
      </c>
      <c r="D13" s="7">
        <v>25711</v>
      </c>
    </row>
    <row r="14" spans="1:4">
      <c r="B14" t="s">
        <v>22</v>
      </c>
      <c r="C14" s="7">
        <f>SUM(C11:C13)</f>
        <v>103055</v>
      </c>
      <c r="D14" s="7">
        <f>SUM(D11:D13)</f>
        <v>98868</v>
      </c>
    </row>
    <row r="15" spans="1:4">
      <c r="C15" s="8">
        <v>103055</v>
      </c>
      <c r="D15" s="8">
        <v>98868</v>
      </c>
    </row>
  </sheetData>
  <hyperlinks>
    <hyperlink ref="A1" r:id="rId1" display="https://doi.org/10.1787/e726f46d-en"/>
    <hyperlink ref="A4" r:id="rId2"/>
  </hyperlinks>
  <pageMargins left="0.7" right="0.7" top="0.75" bottom="0.75" header="0.3" footer="0.3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bbc7a7a3-1361-4a32-9a19-e150eb4da2ba">
      <UserInfo>
        <DisplayName>POTTER Jonathan, CFE/SMEE</DisplayName>
        <AccountId>89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40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369</Value>
      <Value>152</Value>
      <Value>210</Value>
    </TaxCatchAll>
    <OECDMainProject xmlns="bbc7a7a3-1361-4a32-9a19-e150eb4da2ba">17</OECDMainProject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Year xmlns="54c4cd27-f286-408f-9ce0-33c1e0f3ab39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</documentManagement>
</p: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A7C0D9DC-CE98-4695-808D-2317BEC919AF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15449296-67DA-4D73-A0A7-F7ABBCAD9A6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B482CD5-3CBE-4C1A-8AC8-FEC6EB2189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DA7915D-5F09-4084-801D-547646344FC0}">
  <ds:schemaRefs>
    <ds:schemaRef ds:uri="ca82dde9-3436-4d3d-bddd-d31447390034"/>
    <ds:schemaRef ds:uri="54c4cd27-f286-408f-9ce0-33c1e0f3ab39"/>
    <ds:schemaRef ds:uri="c0e75541-f54f-401c-9a34-cb7fded40982"/>
    <ds:schemaRef ds:uri="http://purl.org/dc/terms/"/>
    <ds:schemaRef ds:uri="http://schemas.microsoft.com/office/infopath/2007/PartnerControls"/>
    <ds:schemaRef ds:uri="bbc7a7a3-1361-4a32-9a19-e150eb4da2ba"/>
    <ds:schemaRef ds:uri="http://schemas.microsoft.com/office/2006/documentManagement/types"/>
    <ds:schemaRef ds:uri="http://schemas.openxmlformats.org/package/2006/metadata/core-properties"/>
    <ds:schemaRef ds:uri="c9f238dd-bb73-4aef-a7a5-d644ad823e52"/>
    <ds:schemaRef ds:uri="http://www.w3.org/XML/1998/namespace"/>
    <ds:schemaRef ds:uri="http://purl.org/dc/elements/1.1/"/>
    <ds:schemaRef ds:uri="http://schemas.microsoft.com/sharepoint/v4"/>
    <ds:schemaRef ds:uri="http://schemas.microsoft.com/office/2006/metadata/propertie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FA87376E-E411-49A4-82A0-5DF2B92F50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credit-by-size</vt:lpstr>
      <vt:lpstr>Sheet3</vt:lpstr>
      <vt:lpstr>Sheet1</vt:lpstr>
      <vt:lpstr>Sheet2</vt:lpstr>
      <vt:lpstr>Fig 5.6 EI financing</vt:lpstr>
      <vt:lpstr>Fig 5.5 tax credit by size</vt:lpstr>
      <vt:lpstr>'credit-by-size'!_Ref527617708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2019-09-06T16:07:37Z</cp:lastPrinted>
  <dcterms:created xsi:type="dcterms:W3CDTF">2018-09-27T21:40:05Z</dcterms:created>
  <dcterms:modified xsi:type="dcterms:W3CDTF">2019-09-23T13:59:42Z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>369;#Working Party on SMEs and Entrepreneurship|6b2289ce-2055-4d39-9b4e-885ca731b7d5</vt:lpwstr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210;#2017-18|ffda23c2-cd1b-45cc-b3f4-67b12010cc58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152;#CFE/SMEE|dd6a6207-5644-4682-81a4-f0283c081edd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