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SWI ad hoc Table REV fr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<sst xmlns="http://schemas.openxmlformats.org/spreadsheetml/2006/main" count="36" uniqueCount="34">
  <si>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Tableau 21.3.  Suisse: Paiements directs, 2010-12</t>
  </si>
  <si>
    <t>CHF million</t>
  </si>
  <si>
    <t>Type de paiement</t>
  </si>
  <si>
    <t>2012p</t>
  </si>
  <si>
    <t xml:space="preserve">
Variation annuelle </t>
  </si>
  <si>
    <t>2010 à 2011</t>
  </si>
  <si>
    <t>2011 à 2012p</t>
  </si>
  <si>
    <t xml:space="preserve"> </t>
  </si>
  <si>
    <t>Paiements directs généraux</t>
  </si>
  <si>
    <t>dont:</t>
  </si>
  <si>
    <t>Paiements à la surface</t>
  </si>
  <si>
    <t>Paiements pour animaux consommant des fourrages grossiers</t>
  </si>
  <si>
    <t>Paiements pour conditions de production difficiles</t>
  </si>
  <si>
    <t>Garde d'animaux dans des conditions difficiles</t>
  </si>
  <si>
    <t>Exploitation  des terrains en pente</t>
  </si>
  <si>
    <t>Surfaces viticoles en pente</t>
  </si>
  <si>
    <t>Paiements directs écologiques</t>
  </si>
  <si>
    <t>Compensation écologique</t>
  </si>
  <si>
    <t>Contributions en faveur de la qualité de l'environnement</t>
  </si>
  <si>
    <t>Cultures extensives des céréales et du colza</t>
  </si>
  <si>
    <t>Culture biologique</t>
  </si>
  <si>
    <t>Sortie en plein air d'animaux de rente</t>
  </si>
  <si>
    <t>Systèmes de stabulation particulièrement respectueux d'animaux</t>
  </si>
  <si>
    <t>Contribution d'estivage</t>
  </si>
  <si>
    <t>Protection de l'eau, utilisation durable des ressources</t>
  </si>
  <si>
    <t>Total</t>
  </si>
  <si>
    <t>p: provisoire</t>
  </si>
  <si>
    <r>
      <t>Notes:</t>
    </r>
    <r>
      <rPr>
        <sz val="10"/>
        <rFont val="Times"/>
        <family val="0"/>
      </rPr>
      <t xml:space="preserve">   Les paiements directs sont subordonnés au respect de certaines normes environnementales et pratiques de gestion agricole.</t>
    </r>
  </si>
  <si>
    <r>
      <t>Source:</t>
    </r>
    <r>
      <rPr>
        <sz val="10"/>
        <rFont val="Times"/>
        <family val="0"/>
      </rPr>
      <t xml:space="preserve">  Bureau fédéral de l'agriculture, Berne, 2012.</t>
    </r>
  </si>
  <si>
    <t>Les taux de change du CHF/USD: 2010 - 1.043; 2011 - 0.887; 2012 - 0.938</t>
  </si>
  <si>
    <t>Politiques agricoles : suivi et évaluation 2013 - © OECD 2013</t>
  </si>
  <si>
    <t>CHAPITRE 21. SUISSE</t>
  </si>
  <si>
    <t>Tableau 21.3. Suisse: Paiements directs, 2010-12</t>
  </si>
  <si>
    <t>Version 1 - Last updated: 04-Jul-2013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</si>
</sst>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"/>
    <numFmt numFmtId="165" formatCode="0.0"/>
    <numFmt numFmtId="166" formatCode="General_)"/>
    <numFmt numFmtId="167" formatCode="0.00000_)"/>
    <numFmt numFmtId="168" formatCode="0.00_)"/>
    <numFmt numFmtId="169" formatCode="0.0000_)"/>
  </numFmts>
  <fonts count="51">
    <font>
      <sz val="10"/>
      <name val="Times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"/>
      <family val="0"/>
    </font>
    <font>
      <b/>
      <sz val="11"/>
      <name val="Times"/>
      <family val="0"/>
    </font>
    <font>
      <sz val="11"/>
      <name val="Times"/>
      <family val="1"/>
    </font>
    <font>
      <sz val="12"/>
      <name val="Times"/>
      <family val="1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i/>
      <sz val="11"/>
      <name val="Times"/>
      <family val="1"/>
    </font>
    <font>
      <i/>
      <sz val="10"/>
      <color indexed="8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i/>
      <sz val="10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Times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Times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>
      <alignment/>
      <protection locked="0"/>
    </xf>
    <xf numFmtId="0" fontId="38" fillId="0" borderId="0" applyNumberFormat="0" applyFill="0" applyBorder="0" applyAlignment="0" applyProtection="0"/>
    <xf numFmtId="168" fontId="0" fillId="0" borderId="0">
      <alignment/>
      <protection locked="0"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>
      <alignment/>
      <protection locked="0"/>
    </xf>
    <xf numFmtId="169" fontId="0" fillId="0" borderId="0">
      <alignment/>
      <protection locked="0"/>
    </xf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66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62" applyFont="1" applyBorder="1" applyAlignment="1">
      <alignment horizontal="centerContinuous" vertical="top"/>
      <protection/>
    </xf>
    <xf numFmtId="0" fontId="4" fillId="0" borderId="0" xfId="62" applyFont="1" applyBorder="1" applyAlignment="1">
      <alignment horizontal="centerContinuous"/>
      <protection/>
    </xf>
    <xf numFmtId="0" fontId="5" fillId="0" borderId="0" xfId="62" applyFont="1" applyBorder="1" applyAlignment="1">
      <alignment/>
      <protection/>
    </xf>
    <xf numFmtId="0" fontId="6" fillId="0" borderId="0" xfId="62" applyFont="1" applyBorder="1" applyAlignment="1">
      <alignment horizontal="centerContinuous" vertical="top"/>
      <protection/>
    </xf>
    <xf numFmtId="0" fontId="5" fillId="0" borderId="0" xfId="62" applyFont="1" applyAlignment="1">
      <alignment horizontal="centerContinuous"/>
      <protection/>
    </xf>
    <xf numFmtId="0" fontId="5" fillId="0" borderId="0" xfId="62" applyFont="1" applyBorder="1" applyAlignment="1">
      <alignment horizontal="centerContinuous"/>
      <protection/>
    </xf>
    <xf numFmtId="0" fontId="5" fillId="0" borderId="0" xfId="62" applyFont="1">
      <alignment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Continuous" wrapText="1"/>
      <protection/>
    </xf>
    <xf numFmtId="0" fontId="5" fillId="0" borderId="13" xfId="62" applyFont="1" applyBorder="1" applyAlignment="1">
      <alignment horizontal="centerContinuous" wrapText="1"/>
      <protection/>
    </xf>
    <xf numFmtId="0" fontId="5" fillId="0" borderId="0" xfId="62" applyFont="1" applyAlignment="1">
      <alignment/>
      <protection/>
    </xf>
    <xf numFmtId="0" fontId="4" fillId="0" borderId="14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164" fontId="0" fillId="0" borderId="0" xfId="0" applyNumberFormat="1" applyAlignment="1">
      <alignment/>
    </xf>
    <xf numFmtId="0" fontId="4" fillId="0" borderId="17" xfId="62" applyFont="1" applyBorder="1" applyAlignment="1">
      <alignment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 applyBorder="1">
      <alignment/>
      <protection/>
    </xf>
    <xf numFmtId="0" fontId="7" fillId="0" borderId="17" xfId="0" applyFont="1" applyBorder="1" applyAlignment="1">
      <alignment vertical="center"/>
    </xf>
    <xf numFmtId="1" fontId="4" fillId="0" borderId="0" xfId="62" applyNumberFormat="1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165" fontId="4" fillId="0" borderId="18" xfId="62" applyNumberFormat="1" applyFont="1" applyBorder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8" fillId="0" borderId="0" xfId="62" applyFont="1" applyBorder="1">
      <alignment/>
      <protection/>
    </xf>
    <xf numFmtId="0" fontId="9" fillId="0" borderId="0" xfId="62" applyFont="1" applyAlignment="1">
      <alignment horizontal="left" indent="2"/>
      <protection/>
    </xf>
    <xf numFmtId="0" fontId="9" fillId="0" borderId="17" xfId="62" applyFont="1" applyBorder="1" quotePrefix="1">
      <alignment/>
      <protection/>
    </xf>
    <xf numFmtId="1" fontId="5" fillId="0" borderId="0" xfId="62" applyNumberFormat="1" applyFont="1" applyBorder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165" fontId="5" fillId="0" borderId="18" xfId="62" applyNumberFormat="1" applyFont="1" applyBorder="1" applyAlignment="1">
      <alignment horizontal="center"/>
      <protection/>
    </xf>
    <xf numFmtId="165" fontId="5" fillId="0" borderId="0" xfId="62" applyNumberFormat="1" applyFont="1" applyBorder="1" applyAlignment="1">
      <alignment horizontal="center"/>
      <protection/>
    </xf>
    <xf numFmtId="165" fontId="10" fillId="0" borderId="0" xfId="61" applyNumberFormat="1" applyFont="1" applyFill="1">
      <alignment/>
      <protection/>
    </xf>
    <xf numFmtId="0" fontId="9" fillId="0" borderId="17" xfId="62" applyFont="1" applyBorder="1">
      <alignment/>
      <protection/>
    </xf>
    <xf numFmtId="165" fontId="10" fillId="0" borderId="0" xfId="61" applyNumberFormat="1" applyFont="1">
      <alignment/>
      <protection/>
    </xf>
    <xf numFmtId="0" fontId="8" fillId="0" borderId="0" xfId="62" applyFont="1">
      <alignment/>
      <protection/>
    </xf>
    <xf numFmtId="0" fontId="8" fillId="0" borderId="17" xfId="62" applyFont="1" applyBorder="1">
      <alignment/>
      <protection/>
    </xf>
    <xf numFmtId="1" fontId="11" fillId="0" borderId="0" xfId="62" applyNumberFormat="1" applyFont="1" applyBorder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165" fontId="11" fillId="0" borderId="18" xfId="62" applyNumberFormat="1" applyFont="1" applyBorder="1" applyAlignment="1">
      <alignment horizontal="center"/>
      <protection/>
    </xf>
    <xf numFmtId="165" fontId="11" fillId="0" borderId="0" xfId="62" applyNumberFormat="1" applyFont="1" applyBorder="1" applyAlignment="1">
      <alignment horizontal="center"/>
      <protection/>
    </xf>
    <xf numFmtId="0" fontId="11" fillId="0" borderId="0" xfId="62" applyFont="1">
      <alignment/>
      <protection/>
    </xf>
    <xf numFmtId="165" fontId="12" fillId="0" borderId="0" xfId="61" applyNumberFormat="1" applyFont="1" applyFill="1">
      <alignment/>
      <protection/>
    </xf>
    <xf numFmtId="0" fontId="9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17" xfId="62" applyFont="1" applyBorder="1">
      <alignment/>
      <protection/>
    </xf>
    <xf numFmtId="1" fontId="4" fillId="0" borderId="0" xfId="62" applyNumberFormat="1" applyFont="1" applyBorder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165" fontId="4" fillId="0" borderId="18" xfId="62" applyNumberFormat="1" applyFont="1" applyBorder="1" applyAlignment="1">
      <alignment horizontal="center"/>
      <protection/>
    </xf>
    <xf numFmtId="0" fontId="4" fillId="0" borderId="0" xfId="62" applyFont="1">
      <alignment/>
      <protection/>
    </xf>
    <xf numFmtId="1" fontId="4" fillId="0" borderId="0" xfId="62" applyNumberFormat="1" applyFont="1" applyAlignment="1">
      <alignment horizontal="center"/>
      <protection/>
    </xf>
    <xf numFmtId="0" fontId="9" fillId="0" borderId="17" xfId="62" applyFont="1" applyBorder="1" applyAlignment="1">
      <alignment horizontal="left" indent="2"/>
      <protection/>
    </xf>
    <xf numFmtId="1" fontId="5" fillId="0" borderId="0" xfId="62" applyNumberFormat="1" applyFont="1" applyAlignment="1">
      <alignment horizontal="center"/>
      <protection/>
    </xf>
    <xf numFmtId="166" fontId="14" fillId="0" borderId="0" xfId="60" applyFont="1" applyFill="1" applyAlignment="1" applyProtection="1">
      <alignment horizontal="left"/>
      <protection/>
    </xf>
    <xf numFmtId="9" fontId="9" fillId="0" borderId="17" xfId="66" applyFont="1" applyBorder="1" applyAlignment="1">
      <alignment horizontal="left" indent="2"/>
    </xf>
    <xf numFmtId="166" fontId="0" fillId="0" borderId="0" xfId="60" applyFont="1" applyFill="1" applyAlignment="1" applyProtection="1">
      <alignment horizontal="left"/>
      <protection/>
    </xf>
    <xf numFmtId="0" fontId="9" fillId="0" borderId="0" xfId="62" applyFont="1" applyBorder="1" applyAlignment="1">
      <alignment horizontal="left" indent="2"/>
      <protection/>
    </xf>
    <xf numFmtId="0" fontId="7" fillId="0" borderId="19" xfId="62" applyFont="1" applyBorder="1" applyAlignment="1" quotePrefix="1">
      <alignment vertical="center"/>
      <protection/>
    </xf>
    <xf numFmtId="0" fontId="7" fillId="0" borderId="20" xfId="62" applyFont="1" applyBorder="1" applyAlignment="1">
      <alignment vertical="center"/>
      <protection/>
    </xf>
    <xf numFmtId="1" fontId="4" fillId="0" borderId="19" xfId="62" applyNumberFormat="1" applyFont="1" applyBorder="1" applyAlignment="1">
      <alignment horizontal="center" vertical="center"/>
      <protection/>
    </xf>
    <xf numFmtId="165" fontId="4" fillId="0" borderId="21" xfId="62" applyNumberFormat="1" applyFont="1" applyBorder="1" applyAlignment="1">
      <alignment horizontal="center" vertical="center"/>
      <protection/>
    </xf>
    <xf numFmtId="165" fontId="4" fillId="0" borderId="19" xfId="62" applyNumberFormat="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15" fillId="0" borderId="0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 horizontal="center"/>
      <protection/>
    </xf>
    <xf numFmtId="0" fontId="15" fillId="0" borderId="0" xfId="62" applyFont="1" applyBorder="1" applyAlignment="1">
      <alignment vertical="center"/>
      <protection/>
    </xf>
    <xf numFmtId="0" fontId="0" fillId="0" borderId="0" xfId="62" applyFont="1" applyBorder="1">
      <alignment/>
      <protection/>
    </xf>
    <xf numFmtId="0" fontId="5" fillId="0" borderId="11" xfId="62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43" fillId="0" borderId="0" xfId="56" applyAlignment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Hyperlink" xfId="56"/>
    <cellStyle name="Input" xfId="57"/>
    <cellStyle name="Linked Cell" xfId="58"/>
    <cellStyle name="Neutral" xfId="59"/>
    <cellStyle name="Normal_BUDGET" xfId="60"/>
    <cellStyle name="Normal_CHEPSE00" xfId="61"/>
    <cellStyle name="Normal_Swi-tab24,25,26" xfId="62"/>
    <cellStyle name="Note" xfId="63"/>
    <cellStyle name="Output" xfId="64"/>
    <cellStyle name="Percent" xfId="65"/>
    <cellStyle name="Percent 2" xfId="66"/>
    <cellStyle name="Standard_TreeS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A1" sqref="A1"/>
    </sheetView>
  </sheetViews>
  <sheetFormatPr defaultColWidth="10.625" defaultRowHeight="15" customHeight="1"/>
  <cols>
    <col min="1" max="1" width="10.875" style="7" customWidth="1"/>
    <col min="2" max="2" width="52.875" style="7" customWidth="1"/>
    <col min="3" max="6" width="15.875" style="32" customWidth="1"/>
    <col min="7" max="7" width="15.00390625" style="32" customWidth="1"/>
    <col min="8" max="16384" width="10.625" style="7" customWidth="1"/>
  </cols>
  <sheetData>
    <row r="1" ht="15" customHeight="1">
      <c r="A1" s="75" t="s">
        <v>30</v>
      </c>
    </row>
    <row r="2" spans="1:2" ht="15" customHeight="1">
      <c r="A2" s="12" t="s">
        <v>31</v>
      </c>
      <c r="B2" s="7" t="s">
        <v>32</v>
      </c>
    </row>
    <row r="3" ht="15" customHeight="1">
      <c r="A3" s="12" t="s">
        <v>33</v>
      </c>
    </row>
    <row r="5" spans="1:7" s="3" customFormat="1" ht="19.5" customHeight="1">
      <c r="A5" s="1" t="s">
        <v>0</v>
      </c>
      <c r="B5" s="2"/>
      <c r="C5" s="2"/>
      <c r="D5" s="2"/>
      <c r="E5" s="2"/>
      <c r="F5" s="2"/>
      <c r="G5" s="2"/>
    </row>
    <row r="6" spans="1:7" ht="18" customHeight="1" thickBot="1">
      <c r="A6" s="4" t="s">
        <v>1</v>
      </c>
      <c r="B6" s="5"/>
      <c r="C6" s="6"/>
      <c r="D6" s="6"/>
      <c r="E6" s="6"/>
      <c r="F6" s="6"/>
      <c r="G6" s="6"/>
    </row>
    <row r="7" spans="1:7" s="12" customFormat="1" ht="19.5" customHeight="1">
      <c r="A7" s="73" t="s">
        <v>2</v>
      </c>
      <c r="B7" s="74"/>
      <c r="C7" s="8">
        <v>2010</v>
      </c>
      <c r="D7" s="9">
        <v>2011</v>
      </c>
      <c r="E7" s="9" t="s">
        <v>3</v>
      </c>
      <c r="F7" s="10" t="s">
        <v>4</v>
      </c>
      <c r="G7" s="11"/>
    </row>
    <row r="8" spans="1:11" s="17" customFormat="1" ht="18" customHeight="1">
      <c r="A8" s="13"/>
      <c r="B8" s="14"/>
      <c r="C8" s="13"/>
      <c r="D8" s="13"/>
      <c r="E8" s="13"/>
      <c r="F8" s="15" t="s">
        <v>5</v>
      </c>
      <c r="G8" s="16" t="s">
        <v>6</v>
      </c>
      <c r="J8" s="18" t="s">
        <v>7</v>
      </c>
      <c r="K8" s="18" t="s">
        <v>7</v>
      </c>
    </row>
    <row r="9" spans="2:11" s="17" customFormat="1" ht="18" customHeight="1">
      <c r="B9" s="19"/>
      <c r="F9" s="20"/>
      <c r="G9" s="21"/>
      <c r="J9" s="18"/>
      <c r="K9" s="18"/>
    </row>
    <row r="10" spans="1:11" s="17" customFormat="1" ht="18" customHeight="1">
      <c r="A10" s="22" t="s">
        <v>8</v>
      </c>
      <c r="B10" s="23"/>
      <c r="C10" s="24">
        <v>2201</v>
      </c>
      <c r="D10" s="24">
        <v>2192</v>
      </c>
      <c r="E10" s="25">
        <v>2178</v>
      </c>
      <c r="F10" s="26">
        <f>100*((D10/C10)-1)</f>
        <v>-0.4089050431621999</v>
      </c>
      <c r="G10" s="27">
        <f>100*((E10/D10)-1)</f>
        <v>-0.6386861313868564</v>
      </c>
      <c r="J10" s="18"/>
      <c r="K10" s="18"/>
    </row>
    <row r="11" spans="1:7" s="17" customFormat="1" ht="18" customHeight="1">
      <c r="A11" s="28" t="s">
        <v>9</v>
      </c>
      <c r="B11" s="23"/>
      <c r="C11" s="24"/>
      <c r="D11" s="24"/>
      <c r="E11" s="25"/>
      <c r="F11" s="26"/>
      <c r="G11" s="27"/>
    </row>
    <row r="12" spans="1:8" ht="18" customHeight="1">
      <c r="A12" s="29" t="s">
        <v>10</v>
      </c>
      <c r="B12" s="30"/>
      <c r="C12" s="31">
        <v>1221.2</v>
      </c>
      <c r="D12" s="31">
        <v>1217.6</v>
      </c>
      <c r="E12" s="32">
        <v>1195</v>
      </c>
      <c r="F12" s="33">
        <f aca="true" t="shared" si="0" ref="F12:G17">100*((D12/C12)-1)</f>
        <v>-0.29479200786113324</v>
      </c>
      <c r="G12" s="34">
        <f t="shared" si="0"/>
        <v>-1.8561103810775248</v>
      </c>
      <c r="H12" s="35"/>
    </row>
    <row r="13" spans="1:8" ht="15" customHeight="1">
      <c r="A13" s="29" t="s">
        <v>11</v>
      </c>
      <c r="B13" s="36"/>
      <c r="C13" s="31">
        <v>510.3</v>
      </c>
      <c r="D13" s="31">
        <v>508.2</v>
      </c>
      <c r="E13" s="32">
        <v>503</v>
      </c>
      <c r="F13" s="33">
        <f t="shared" si="0"/>
        <v>-0.4115226337448652</v>
      </c>
      <c r="G13" s="34">
        <f t="shared" si="0"/>
        <v>-1.0232192050373845</v>
      </c>
      <c r="H13" s="37"/>
    </row>
    <row r="14" spans="1:7" ht="15.75" customHeight="1">
      <c r="A14" s="29" t="s">
        <v>12</v>
      </c>
      <c r="B14" s="36"/>
      <c r="C14" s="31">
        <f>SUM(C15:C17)</f>
        <v>469.6</v>
      </c>
      <c r="D14" s="31">
        <f>SUM(D15:D17)</f>
        <v>466.3</v>
      </c>
      <c r="E14" s="31">
        <f>SUM(E15:E17)</f>
        <v>465.7</v>
      </c>
      <c r="F14" s="33">
        <f t="shared" si="0"/>
        <v>-0.7027257240204476</v>
      </c>
      <c r="G14" s="34">
        <f t="shared" si="0"/>
        <v>-0.12867252841518573</v>
      </c>
    </row>
    <row r="15" spans="1:7" s="44" customFormat="1" ht="15" customHeight="1">
      <c r="A15" s="38"/>
      <c r="B15" s="39" t="s">
        <v>13</v>
      </c>
      <c r="C15" s="40">
        <v>354.3</v>
      </c>
      <c r="D15" s="40">
        <v>352.4</v>
      </c>
      <c r="E15" s="41">
        <v>352</v>
      </c>
      <c r="F15" s="42">
        <f t="shared" si="0"/>
        <v>-0.5362686988428012</v>
      </c>
      <c r="G15" s="43">
        <f t="shared" si="0"/>
        <v>-0.11350737797956034</v>
      </c>
    </row>
    <row r="16" spans="1:8" s="44" customFormat="1" ht="15" customHeight="1">
      <c r="A16" s="38"/>
      <c r="B16" s="39" t="s">
        <v>14</v>
      </c>
      <c r="C16" s="40">
        <v>104</v>
      </c>
      <c r="D16" s="40">
        <v>102.6</v>
      </c>
      <c r="E16" s="41">
        <v>102.3</v>
      </c>
      <c r="F16" s="42">
        <f t="shared" si="0"/>
        <v>-1.3461538461538525</v>
      </c>
      <c r="G16" s="43">
        <f t="shared" si="0"/>
        <v>-0.29239766081871066</v>
      </c>
      <c r="H16" s="45"/>
    </row>
    <row r="17" spans="1:8" s="44" customFormat="1" ht="15" customHeight="1">
      <c r="A17" s="38"/>
      <c r="B17" s="39" t="s">
        <v>15</v>
      </c>
      <c r="C17" s="40">
        <v>11.3</v>
      </c>
      <c r="D17" s="40">
        <v>11.3</v>
      </c>
      <c r="E17" s="41">
        <v>11.4</v>
      </c>
      <c r="F17" s="42">
        <f t="shared" si="0"/>
        <v>0</v>
      </c>
      <c r="G17" s="43">
        <f t="shared" si="0"/>
        <v>0.8849557522123908</v>
      </c>
      <c r="H17" s="45"/>
    </row>
    <row r="18" spans="1:8" ht="15" customHeight="1">
      <c r="A18" s="46"/>
      <c r="B18" s="30"/>
      <c r="C18" s="31"/>
      <c r="D18" s="31"/>
      <c r="F18" s="33"/>
      <c r="G18" s="34"/>
      <c r="H18" s="37"/>
    </row>
    <row r="19" spans="1:7" s="52" customFormat="1" ht="14.25" customHeight="1">
      <c r="A19" s="47" t="s">
        <v>16</v>
      </c>
      <c r="B19" s="48"/>
      <c r="C19" s="49">
        <v>598</v>
      </c>
      <c r="D19" s="49">
        <v>618</v>
      </c>
      <c r="E19" s="50">
        <v>631</v>
      </c>
      <c r="F19" s="51">
        <f>100*((D19/C19)-1)</f>
        <v>3.3444816053511683</v>
      </c>
      <c r="G19" s="27">
        <f>100*((E19/D19)-1)</f>
        <v>2.1035598705501535</v>
      </c>
    </row>
    <row r="20" spans="1:7" s="52" customFormat="1" ht="14.25" customHeight="1">
      <c r="A20" s="38" t="s">
        <v>9</v>
      </c>
      <c r="B20" s="48"/>
      <c r="C20" s="53"/>
      <c r="D20" s="53"/>
      <c r="E20" s="50"/>
      <c r="F20" s="51"/>
      <c r="G20" s="27"/>
    </row>
    <row r="21" spans="1:8" ht="15" customHeight="1">
      <c r="A21" s="54" t="s">
        <v>17</v>
      </c>
      <c r="B21" s="36"/>
      <c r="C21" s="31">
        <v>128</v>
      </c>
      <c r="D21" s="31">
        <v>133.5</v>
      </c>
      <c r="E21" s="55">
        <f>E19-(E22+E23+E24+E25+E26+E27+E28)</f>
        <v>139.3</v>
      </c>
      <c r="F21" s="33">
        <f aca="true" t="shared" si="1" ref="F21:G28">100*((D21/C21)-1)</f>
        <v>4.296875</v>
      </c>
      <c r="G21" s="34">
        <f t="shared" si="1"/>
        <v>4.344569288389533</v>
      </c>
      <c r="H21" s="56"/>
    </row>
    <row r="22" spans="1:8" ht="15" customHeight="1">
      <c r="A22" s="54" t="s">
        <v>18</v>
      </c>
      <c r="B22" s="36"/>
      <c r="C22" s="31">
        <v>62</v>
      </c>
      <c r="D22" s="31">
        <v>71.5</v>
      </c>
      <c r="E22" s="32">
        <v>75</v>
      </c>
      <c r="F22" s="33">
        <f t="shared" si="1"/>
        <v>15.322580645161299</v>
      </c>
      <c r="G22" s="34">
        <f t="shared" si="1"/>
        <v>4.895104895104896</v>
      </c>
      <c r="H22" s="56"/>
    </row>
    <row r="23" spans="1:8" ht="15" customHeight="1">
      <c r="A23" s="54" t="s">
        <v>19</v>
      </c>
      <c r="B23" s="36"/>
      <c r="C23" s="31">
        <v>29.3</v>
      </c>
      <c r="D23" s="31">
        <v>29</v>
      </c>
      <c r="E23" s="55">
        <v>29.7</v>
      </c>
      <c r="F23" s="33">
        <f t="shared" si="1"/>
        <v>-1.0238907849829393</v>
      </c>
      <c r="G23" s="34">
        <f t="shared" si="1"/>
        <v>2.4137931034482696</v>
      </c>
      <c r="H23" s="56"/>
    </row>
    <row r="24" spans="1:8" ht="15" customHeight="1">
      <c r="A24" s="54" t="s">
        <v>20</v>
      </c>
      <c r="B24" s="36"/>
      <c r="C24" s="31">
        <v>29.7</v>
      </c>
      <c r="D24" s="31">
        <v>31.2</v>
      </c>
      <c r="E24" s="32">
        <v>33</v>
      </c>
      <c r="F24" s="33">
        <f t="shared" si="1"/>
        <v>5.050505050505061</v>
      </c>
      <c r="G24" s="34">
        <f t="shared" si="1"/>
        <v>5.769230769230771</v>
      </c>
      <c r="H24" s="56"/>
    </row>
    <row r="25" spans="1:8" ht="15" customHeight="1">
      <c r="A25" s="57" t="s">
        <v>21</v>
      </c>
      <c r="B25" s="36"/>
      <c r="C25" s="31">
        <v>163.9</v>
      </c>
      <c r="D25" s="31">
        <v>165.1</v>
      </c>
      <c r="E25" s="32">
        <v>165</v>
      </c>
      <c r="F25" s="33">
        <f t="shared" si="1"/>
        <v>0.7321537522879673</v>
      </c>
      <c r="G25" s="34">
        <f t="shared" si="1"/>
        <v>-0.06056935190793533</v>
      </c>
      <c r="H25" s="56"/>
    </row>
    <row r="26" spans="1:8" ht="15" customHeight="1">
      <c r="A26" s="54" t="s">
        <v>22</v>
      </c>
      <c r="B26" s="36"/>
      <c r="C26" s="31">
        <v>61.7</v>
      </c>
      <c r="D26" s="31">
        <v>63.9</v>
      </c>
      <c r="E26" s="32">
        <v>64</v>
      </c>
      <c r="F26" s="33">
        <f t="shared" si="1"/>
        <v>3.565640194489461</v>
      </c>
      <c r="G26" s="34">
        <f t="shared" si="1"/>
        <v>0.15649452269170805</v>
      </c>
      <c r="H26" s="56"/>
    </row>
    <row r="27" spans="1:8" ht="15" customHeight="1">
      <c r="A27" s="54" t="s">
        <v>23</v>
      </c>
      <c r="B27" s="36"/>
      <c r="C27" s="31">
        <v>101</v>
      </c>
      <c r="D27" s="31">
        <v>101.5</v>
      </c>
      <c r="E27" s="32">
        <v>101</v>
      </c>
      <c r="F27" s="33">
        <f t="shared" si="1"/>
        <v>0.4950495049504955</v>
      </c>
      <c r="G27" s="34">
        <f t="shared" si="1"/>
        <v>-0.49261083743842304</v>
      </c>
      <c r="H27" s="58"/>
    </row>
    <row r="28" spans="1:8" ht="15" customHeight="1">
      <c r="A28" s="54" t="s">
        <v>24</v>
      </c>
      <c r="B28" s="36"/>
      <c r="C28" s="31">
        <v>21.3</v>
      </c>
      <c r="D28" s="31">
        <f>6.7+15.7</f>
        <v>22.4</v>
      </c>
      <c r="E28" s="32">
        <f>6+18</f>
        <v>24</v>
      </c>
      <c r="F28" s="33">
        <f t="shared" si="1"/>
        <v>5.164319248826277</v>
      </c>
      <c r="G28" s="34">
        <f t="shared" si="1"/>
        <v>7.14285714285714</v>
      </c>
      <c r="H28" s="58"/>
    </row>
    <row r="29" spans="1:8" ht="15" customHeight="1">
      <c r="A29" s="59"/>
      <c r="B29" s="36"/>
      <c r="C29" s="31"/>
      <c r="D29" s="31"/>
      <c r="F29" s="33"/>
      <c r="G29" s="34"/>
      <c r="H29" s="58"/>
    </row>
    <row r="30" spans="1:7" s="52" customFormat="1" ht="21" customHeight="1" thickBot="1">
      <c r="A30" s="60" t="s">
        <v>25</v>
      </c>
      <c r="B30" s="61"/>
      <c r="C30" s="62">
        <f>C10+C19</f>
        <v>2799</v>
      </c>
      <c r="D30" s="62">
        <f>D10+D19</f>
        <v>2810</v>
      </c>
      <c r="E30" s="62">
        <f>E10+E19</f>
        <v>2809</v>
      </c>
      <c r="F30" s="63">
        <f>100*((D30/C30)-1)</f>
        <v>0.39299749910681747</v>
      </c>
      <c r="G30" s="64">
        <f>100*((E30/D30)-1)</f>
        <v>-0.0355871886120962</v>
      </c>
    </row>
    <row r="31" spans="1:7" s="66" customFormat="1" ht="11.25" customHeight="1">
      <c r="A31" s="65" t="s">
        <v>26</v>
      </c>
      <c r="C31" s="67"/>
      <c r="D31" s="67"/>
      <c r="E31" s="67"/>
      <c r="F31" s="67"/>
      <c r="G31" s="67"/>
    </row>
    <row r="32" spans="1:7" s="66" customFormat="1" ht="12" customHeight="1">
      <c r="A32" s="68" t="s">
        <v>27</v>
      </c>
      <c r="B32" s="69"/>
      <c r="C32" s="70"/>
      <c r="D32" s="70"/>
      <c r="E32" s="70"/>
      <c r="F32" s="70"/>
      <c r="G32" s="70"/>
    </row>
    <row r="33" spans="1:7" s="66" customFormat="1" ht="12" customHeight="1">
      <c r="A33" s="71" t="s">
        <v>28</v>
      </c>
      <c r="B33" s="69"/>
      <c r="C33" s="70"/>
      <c r="D33" s="70"/>
      <c r="E33" s="70"/>
      <c r="F33" s="70"/>
      <c r="G33" s="70"/>
    </row>
    <row r="35" ht="15" customHeight="1">
      <c r="A35" s="72" t="s">
        <v>29</v>
      </c>
    </row>
  </sheetData>
  <sheetProtection/>
  <mergeCells count="1">
    <mergeCell ref="A7:B7"/>
  </mergeCells>
  <hyperlinks>
    <hyperlink ref="A1" r:id="rId1" display="http://www.oecd-ilibrary.org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dematosnunes_a</dc:creator>
  <cp:keywords/>
  <dc:description/>
  <cp:lastModifiedBy>Baudouin_L</cp:lastModifiedBy>
  <cp:lastPrinted>2013-06-14T17:02:16Z</cp:lastPrinted>
  <dcterms:created xsi:type="dcterms:W3CDTF">2013-06-10T07:50:35Z</dcterms:created>
  <dcterms:modified xsi:type="dcterms:W3CDTF">2013-07-04T16:11:10Z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