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3331" yWindow="75" windowWidth="15195" windowHeight="8700" tabRatio="916" activeTab="0"/>
  </bookViews>
  <sheets>
    <sheet name="FigII.A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ISC01">'[1]Q_ISC1'!$1:$12</definedName>
    <definedName name="_ISC2">'[2]Q_ISC2'!$1:$18</definedName>
    <definedName name="_ISC3">'[3]ISC01'!$B:$B+'[4]Q_ISC3'!$1:$23</definedName>
    <definedName name="_ISC567">'[5]Q_ISC567'!$1:$23</definedName>
    <definedName name="alw">#REF!</definedName>
    <definedName name="B7_STRatio">#REF!</definedName>
    <definedName name="body">#REF!</definedName>
    <definedName name="body1">#REF!</definedName>
    <definedName name="C1.1a">#REF!</definedName>
    <definedName name="calcul">'[6]Calcul_B1.1'!$A$1:$L$37</definedName>
    <definedName name="calcul1">'[7]Calcul_B1.1'!$A$1:$L$37</definedName>
    <definedName name="countries">#REF!</definedName>
    <definedName name="countries1">#REF!</definedName>
    <definedName name="f1_time">'[8]F1_TIME'!$A$1:$D$31</definedName>
    <definedName name="fg_567">'[9]FG_567'!$A$1:$AC$30</definedName>
    <definedName name="FG_ISC123">'[10]FG_123'!$A$1:$AZ$45</definedName>
    <definedName name="FG_ISC567">'[9]FG_567'!$A$1:$AZ$45</definedName>
    <definedName name="hj">#REF!</definedName>
    <definedName name="INDF1">'[11]F1_ALL'!$A$1:$AZ$50</definedName>
    <definedName name="indf11">'[12]F11_ALL'!$A$1:$AZ$15</definedName>
    <definedName name="indf11_94">'[13]F11_A94'!$A$1:$AE$15</definedName>
    <definedName name="INDF12">'[14]F12_ALL'!$A$1:$AJ$25</definedName>
    <definedName name="INDF13">'[15]F13_ALL'!$A$1:$AH$10</definedName>
    <definedName name="jfld">#REF!</definedName>
    <definedName name="jhklglg">#REF!</definedName>
    <definedName name="m">#REF!</definedName>
    <definedName name="m0">#REF!</definedName>
    <definedName name="n">#REF!</definedName>
    <definedName name="n_24">#REF!</definedName>
    <definedName name="nb">#REF!</definedName>
    <definedName name="ni">#REF!</definedName>
    <definedName name="p5_age">'[16]p5_ageISC5a'!$A$1:$D$55</definedName>
    <definedName name="p5nr">'[17]P5nr_2'!$A$1:$AC$43</definedName>
    <definedName name="POpula">'[18]POpula'!$A$1:$I$1559</definedName>
    <definedName name="popula1">'[18]POpula'!$A$1:$I$1559</definedName>
    <definedName name="_xlnm.Print_Area" localSheetId="0">'FigII.A'!$A$2:$FM$82</definedName>
    <definedName name="smt">#REF!</definedName>
    <definedName name="SPSS">'[7]Figure5.6'!$B$2:$X$30</definedName>
    <definedName name="SysFinanceYearEnd">#REF!</definedName>
    <definedName name="SysFinanceYearStart">#REF!</definedName>
    <definedName name="toto">'[19]Graph 3.7.a'!$B$125:$C$151</definedName>
    <definedName name="toto1">'[20]Data5.11a'!$B$3:$C$34</definedName>
    <definedName name="USA_m">#REF!</definedName>
    <definedName name="weight">'[21]F5_W'!$A$1:$C$33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<sst xmlns="http://schemas.openxmlformats.org/spreadsheetml/2006/main" count="1318" uniqueCount="228">
  <si>
    <r>
      <t>Note:</t>
    </r>
    <r>
      <rPr>
        <sz val="8"/>
        <rFont val="Arial"/>
        <family val="2"/>
      </rPr>
      <t xml:space="preserve"> Values that are statistically significant are indicated in bold (see Annex A3).</t>
    </r>
  </si>
  <si>
    <t>A008</t>
  </si>
  <si>
    <t>A031</t>
  </si>
  <si>
    <t>A032</t>
  </si>
  <si>
    <t>A036</t>
  </si>
  <si>
    <t>A040</t>
  </si>
  <si>
    <t>A056</t>
  </si>
  <si>
    <t>A076</t>
  </si>
  <si>
    <t>A100</t>
  </si>
  <si>
    <t>A124</t>
  </si>
  <si>
    <t>A152</t>
  </si>
  <si>
    <t>A156</t>
  </si>
  <si>
    <t>A158</t>
  </si>
  <si>
    <t>A170</t>
  </si>
  <si>
    <t>A191</t>
  </si>
  <si>
    <t>A203</t>
  </si>
  <si>
    <t>A208</t>
  </si>
  <si>
    <t>A233</t>
  </si>
  <si>
    <t>A246</t>
  </si>
  <si>
    <t>A250</t>
  </si>
  <si>
    <t>A276</t>
  </si>
  <si>
    <t>A300</t>
  </si>
  <si>
    <t>A344</t>
  </si>
  <si>
    <t>A348</t>
  </si>
  <si>
    <t>A352</t>
  </si>
  <si>
    <t>A360</t>
  </si>
  <si>
    <t>A372</t>
  </si>
  <si>
    <t>A376</t>
  </si>
  <si>
    <t>A380</t>
  </si>
  <si>
    <t>A392</t>
  </si>
  <si>
    <t>A398</t>
  </si>
  <si>
    <t>A400</t>
  </si>
  <si>
    <t>A410</t>
  </si>
  <si>
    <t>A417</t>
  </si>
  <si>
    <t>A428</t>
  </si>
  <si>
    <t>A438</t>
  </si>
  <si>
    <t>A440</t>
  </si>
  <si>
    <t>A442</t>
  </si>
  <si>
    <t>A446</t>
  </si>
  <si>
    <t>A484</t>
  </si>
  <si>
    <t>A499</t>
  </si>
  <si>
    <t>A528</t>
  </si>
  <si>
    <t>A554</t>
  </si>
  <si>
    <t>A578</t>
  </si>
  <si>
    <t>A591</t>
  </si>
  <si>
    <t>A604</t>
  </si>
  <si>
    <t>A616</t>
  </si>
  <si>
    <t>A620</t>
  </si>
  <si>
    <t>A634</t>
  </si>
  <si>
    <t>A642</t>
  </si>
  <si>
    <t>A643</t>
  </si>
  <si>
    <t>A688</t>
  </si>
  <si>
    <t>A702</t>
  </si>
  <si>
    <t>A703</t>
  </si>
  <si>
    <t>A705</t>
  </si>
  <si>
    <t>A724</t>
  </si>
  <si>
    <t>A752</t>
  </si>
  <si>
    <t>A756</t>
  </si>
  <si>
    <t>A764</t>
  </si>
  <si>
    <t>A780</t>
  </si>
  <si>
    <t>A784</t>
  </si>
  <si>
    <t>A788</t>
  </si>
  <si>
    <t>A792</t>
  </si>
  <si>
    <t>A826</t>
  </si>
  <si>
    <t>A840</t>
  </si>
  <si>
    <t>A858</t>
  </si>
  <si>
    <t>Table II.2.5</t>
  </si>
  <si>
    <t>No marked correlation (not statistically significant)</t>
  </si>
  <si>
    <t>Index of teacher shortage</t>
  </si>
  <si>
    <t>% teachers full time</t>
  </si>
  <si>
    <t>% certified of all full time teachers</t>
  </si>
  <si>
    <t>% ISCED5a of all full time teachers</t>
  </si>
  <si>
    <t>Index of school resource allocation responsibility</t>
  </si>
  <si>
    <t>Index of school curriculum responsibility</t>
  </si>
  <si>
    <t>Index of instructional resources</t>
  </si>
  <si>
    <t>Student to computer ratio</t>
  </si>
  <si>
    <t>Student to teacher ratio</t>
  </si>
  <si>
    <t>School size</t>
  </si>
  <si>
    <t>Mean Reading Score</t>
  </si>
  <si>
    <t>Slope of the socio-economic gradient</t>
  </si>
  <si>
    <t>Correlation</t>
  </si>
  <si>
    <t>Estimate</t>
  </si>
  <si>
    <t>S.E.</t>
  </si>
  <si>
    <t>m</t>
  </si>
  <si>
    <t>Note: Values that are statistically significant are indicated in bold (see Annex A3).</t>
  </si>
  <si>
    <t>Figure II.1.4</t>
  </si>
  <si>
    <t xml:space="preserve"> </t>
  </si>
  <si>
    <r>
      <rPr>
        <i/>
        <sz val="10"/>
        <color indexed="8"/>
        <rFont val="Arial"/>
        <family val="2"/>
      </rPr>
      <t>Source</t>
    </r>
    <r>
      <rPr>
        <sz val="10"/>
        <color indexed="8"/>
        <rFont val="Arial"/>
        <family val="2"/>
      </rPr>
      <t>: OECD PISA 2009 database, Table II.2.2</t>
    </r>
  </si>
  <si>
    <t>Percentage of resilient students</t>
  </si>
  <si>
    <t>Percentage of the variance in student performance explained by student socio-economic background</t>
  </si>
  <si>
    <t>Iceland</t>
  </si>
  <si>
    <t>Japan</t>
  </si>
  <si>
    <t>Argentina</t>
  </si>
  <si>
    <t>Thailand</t>
  </si>
  <si>
    <t>Peru</t>
  </si>
  <si>
    <t>Russian Federation</t>
  </si>
  <si>
    <t>Italy</t>
  </si>
  <si>
    <t>Norway</t>
  </si>
  <si>
    <t>Lithuania</t>
  </si>
  <si>
    <t>Colombia</t>
  </si>
  <si>
    <t>Macao-China</t>
  </si>
  <si>
    <t>Netherlands</t>
  </si>
  <si>
    <t>Bulgaria</t>
  </si>
  <si>
    <t>Germany</t>
  </si>
  <si>
    <t>Switzerland</t>
  </si>
  <si>
    <t>Belgium</t>
  </si>
  <si>
    <t>United Kingdom</t>
  </si>
  <si>
    <t>Romania</t>
  </si>
  <si>
    <t>Denmark</t>
  </si>
  <si>
    <t>Singapore</t>
  </si>
  <si>
    <t>Sweden</t>
  </si>
  <si>
    <t>Albania</t>
  </si>
  <si>
    <t>Latvia</t>
  </si>
  <si>
    <t>Brazil</t>
  </si>
  <si>
    <t>Croatia</t>
  </si>
  <si>
    <t>Israel</t>
  </si>
  <si>
    <t>Kazakhstan</t>
  </si>
  <si>
    <t>Panama</t>
  </si>
  <si>
    <t>Montenegro</t>
  </si>
  <si>
    <t>Finland</t>
  </si>
  <si>
    <t>Luxembourg</t>
  </si>
  <si>
    <t>Austria</t>
  </si>
  <si>
    <t>Turkey</t>
  </si>
  <si>
    <t>Kyrgyzstan</t>
  </si>
  <si>
    <t>Uruguay</t>
  </si>
  <si>
    <t>Canada</t>
  </si>
  <si>
    <t>Poland</t>
  </si>
  <si>
    <t>Portugal</t>
  </si>
  <si>
    <t>Spain</t>
  </si>
  <si>
    <t>Mexico</t>
  </si>
  <si>
    <t>Greece</t>
  </si>
  <si>
    <t>Hungary</t>
  </si>
  <si>
    <t>Korea</t>
  </si>
  <si>
    <t>Czech Republic</t>
  </si>
  <si>
    <t>Slovak Republic</t>
  </si>
  <si>
    <t>Hong Kong-China</t>
  </si>
  <si>
    <t>Tunisia</t>
  </si>
  <si>
    <t>Estonia</t>
  </si>
  <si>
    <t>Jordan</t>
  </si>
  <si>
    <t>Qatar</t>
  </si>
  <si>
    <t>Ireland</t>
  </si>
  <si>
    <t>Chile</t>
  </si>
  <si>
    <t>United States</t>
  </si>
  <si>
    <t>Azerbaijan</t>
  </si>
  <si>
    <t>France</t>
  </si>
  <si>
    <t>New Zealand</t>
  </si>
  <si>
    <t>Indonesia</t>
  </si>
  <si>
    <t>Serbia</t>
  </si>
  <si>
    <t>Slovenia</t>
  </si>
  <si>
    <t>Trinidad and Tobago</t>
  </si>
  <si>
    <t>Australia</t>
  </si>
  <si>
    <t>Liechtenstein</t>
  </si>
  <si>
    <t>Dubai (UAE)</t>
  </si>
  <si>
    <t>Chinese Taipei</t>
  </si>
  <si>
    <t>Shanghai-China</t>
  </si>
  <si>
    <t>OECD average</t>
  </si>
  <si>
    <t>Summary of PISA measures of educational equity</t>
  </si>
  <si>
    <t>Higher quality or equity than OECD average</t>
  </si>
  <si>
    <t>Lower quality or equity than OECD average</t>
  </si>
  <si>
    <t>At OECD average (no statistically significant difference)</t>
  </si>
  <si>
    <t>Percentage of boys scoring below proficiency Level 2</t>
  </si>
  <si>
    <t>Percentage of girls scoring below proficiency Level 2</t>
  </si>
  <si>
    <t>Correlation between school socio-economic background and percentage of teachers with tertiary education type A (ISCED5A) among all full-time teachers</t>
  </si>
  <si>
    <t>Correlation between school socio-economic background and student/teacher ratio</t>
  </si>
  <si>
    <t>Table I.2.3</t>
  </si>
  <si>
    <t>Mean score, variation and gender differences in student performance on the reading scale</t>
  </si>
  <si>
    <t>All students</t>
  </si>
  <si>
    <t>Mean</t>
  </si>
  <si>
    <t>OECD</t>
  </si>
  <si>
    <t xml:space="preserve">Source: OECD PISA 2009 database. </t>
  </si>
  <si>
    <t>OECD average (benchmark)</t>
  </si>
  <si>
    <t>sig_test</t>
  </si>
  <si>
    <t>oecdind</t>
  </si>
  <si>
    <t>oecd_Mean</t>
  </si>
  <si>
    <t>er^2</t>
  </si>
  <si>
    <t>OECD_er</t>
  </si>
  <si>
    <t>colors</t>
  </si>
  <si>
    <t>Table I.2.2</t>
  </si>
  <si>
    <t>Percentage of students at each proficiency level on the reading scale, by gender</t>
  </si>
  <si>
    <t>Boys - Proficiency levels</t>
  </si>
  <si>
    <t>Girls - Proficiency levels</t>
  </si>
  <si>
    <t>%</t>
  </si>
  <si>
    <t>c</t>
  </si>
  <si>
    <t>boys</t>
  </si>
  <si>
    <t>girls</t>
  </si>
  <si>
    <t>Table II.3.3</t>
  </si>
  <si>
    <t>Share of resilient students and disadvantaged low achievers among all students, by gender</t>
  </si>
  <si>
    <t>Results based on students' self-reports</t>
  </si>
  <si>
    <r>
      <rPr>
        <i/>
        <sz val="10"/>
        <rFont val="Arial"/>
        <family val="2"/>
      </rPr>
      <t>Note:</t>
    </r>
    <r>
      <rPr>
        <sz val="10"/>
        <rFont val="Arial"/>
        <family val="2"/>
      </rPr>
      <t xml:space="preserve"> </t>
    </r>
  </si>
  <si>
    <t>Table II.3.2</t>
  </si>
  <si>
    <t>Relationship between reading performance and socio-economic background</t>
  </si>
  <si>
    <r>
      <t>Slope of the socio-economic gradient</t>
    </r>
    <r>
      <rPr>
        <b/>
        <vertAlign val="superscript"/>
        <sz val="10"/>
        <rFont val="Arial"/>
        <family val="2"/>
      </rPr>
      <t>1,2</t>
    </r>
  </si>
  <si>
    <t>1. In these columns values that are statistically significantly different from the OECD average are indicated in bold.</t>
  </si>
  <si>
    <t>2. Single-level bivariate regression of reading performance on the ESCS, the slope is the regression coefficient for the ESCS.</t>
  </si>
  <si>
    <t>3. Student-level regression of reading performance on the ESCS and the squared term of the ESCS, the index of curvilinearity is the regression coefficient for the squared term.</t>
  </si>
  <si>
    <t>Figure II.2.3</t>
  </si>
  <si>
    <t>The relationship between school average socio-economic background and school resources</t>
  </si>
  <si>
    <t>Percentage of full-time teachers</t>
  </si>
  <si>
    <t>Percentage of certified teachers among all full-time teachers</t>
  </si>
  <si>
    <t>Index of quality of school’s educational resources</t>
  </si>
  <si>
    <t>w</t>
  </si>
  <si>
    <t>Mean reading score</t>
  </si>
  <si>
    <t>Percentage of boys below proficiency Level 2</t>
  </si>
  <si>
    <t>Percentage of girls below proficiency Level 2</t>
  </si>
  <si>
    <t>Percentage of variance in student performance explained by students' socio-economic background</t>
  </si>
  <si>
    <t>Within country correlation is not statistically significant</t>
  </si>
  <si>
    <t>Partners</t>
  </si>
  <si>
    <t>Correlation between the socio-economic background of schools and the percentage of teachers with university-level (ISCED 5A) among all full-time teachers</t>
  </si>
  <si>
    <t>Correlation between socio-economic background of schools and the student/teacher ratio</t>
  </si>
  <si>
    <t>Countries are ranked in descending order of the mean score in reading, separately for OECD and partner countries and economies.</t>
  </si>
  <si>
    <t>Relationship between school average socio-economic background and school resources</t>
  </si>
  <si>
    <r>
      <t xml:space="preserve">Disadvantaged students attend schools where the principal reports more quantity and/or quality resources, in </t>
    </r>
    <r>
      <rPr>
        <b/>
        <sz val="11"/>
        <rFont val="Arial"/>
        <family val="2"/>
      </rPr>
      <t>bold</t>
    </r>
    <r>
      <rPr>
        <sz val="11"/>
        <rFont val="Arial"/>
        <family val="2"/>
      </rPr>
      <t xml:space="preserve"> if relationship is statistically different from the OECD average</t>
    </r>
  </si>
  <si>
    <r>
      <t xml:space="preserve">Advantaged students attend schools where the principal reports more quantity and/or quality resources, in </t>
    </r>
    <r>
      <rPr>
        <b/>
        <sz val="11"/>
        <rFont val="Arial"/>
        <family val="2"/>
      </rPr>
      <t>bold</t>
    </r>
    <r>
      <rPr>
        <sz val="11"/>
        <rFont val="Arial"/>
        <family val="2"/>
      </rPr>
      <t xml:space="preserve"> if relationship is statistically different from the OECD average</t>
    </r>
  </si>
  <si>
    <t xml:space="preserve">Simple correlation between the school mean socio-economic background and: </t>
  </si>
  <si>
    <t>Percentage of teachers with university-level degree (ISCED 5A) among all full-time teachers</t>
  </si>
  <si>
    <t xml:space="preserve">
Computer/student ratio</t>
  </si>
  <si>
    <r>
      <t>Student/teacher ratio</t>
    </r>
    <r>
      <rPr>
        <b/>
        <vertAlign val="superscript"/>
        <sz val="10"/>
        <rFont val="Arial"/>
        <family val="2"/>
      </rPr>
      <t>1</t>
    </r>
  </si>
  <si>
    <t>AAVG</t>
  </si>
  <si>
    <t xml:space="preserve">OECD average </t>
  </si>
  <si>
    <t xml:space="preserve">Note: </t>
  </si>
  <si>
    <t xml:space="preserve">1. In contrast to the other columns, negative correlations indicate more favourable characteristics for advantaged students. </t>
  </si>
  <si>
    <r>
      <rPr>
        <i/>
        <sz val="10"/>
        <color indexed="8"/>
        <rFont val="Arial"/>
        <family val="2"/>
      </rPr>
      <t>Source</t>
    </r>
    <r>
      <rPr>
        <sz val="10"/>
        <color indexed="8"/>
        <rFont val="Arial"/>
        <family val="2"/>
      </rPr>
      <t>: OECD PISA 2009 database, Table II.2.2.</t>
    </r>
  </si>
  <si>
    <r>
      <t>Advantaged schools are more likely to have more or better resources, in</t>
    </r>
    <r>
      <rPr>
        <b/>
        <sz val="11"/>
        <rFont val="Arial"/>
        <family val="2"/>
      </rPr>
      <t xml:space="preserve"> bold</t>
    </r>
    <r>
      <rPr>
        <sz val="11"/>
        <rFont val="Arial"/>
        <family val="2"/>
      </rPr>
      <t xml:space="preserve"> if relationship is statistically different from the OECD average</t>
    </r>
  </si>
  <si>
    <r>
      <t xml:space="preserve">Disadvantaged schools are more likely to have more or better resources, in </t>
    </r>
    <r>
      <rPr>
        <b/>
        <sz val="11"/>
        <rFont val="Arial"/>
        <family val="2"/>
      </rPr>
      <t>bold</t>
    </r>
    <r>
      <rPr>
        <sz val="11"/>
        <rFont val="Arial"/>
        <family val="2"/>
      </rPr>
      <t xml:space="preserve"> if relationship is statistically different from the OECD average</t>
    </r>
  </si>
  <si>
    <r>
      <rPr>
        <i/>
        <sz val="10"/>
        <rFont val="Arial"/>
        <family val="2"/>
      </rPr>
      <t>Source</t>
    </r>
    <r>
      <rPr>
        <sz val="10"/>
        <rFont val="Arial"/>
        <family val="2"/>
      </rPr>
      <t>: OECD, PISA 2009 database, Tables I.2.2, II.1.1, II.2.3, II.3.2 and II.3.3.</t>
    </r>
  </si>
  <si>
    <t>Volume II Executive Summary</t>
  </si>
  <si>
    <t>Table II A</t>
  </si>
  <si>
    <t xml:space="preserve">PISA 2009 Results: Overcoming Social Background: Equity in Learning Opportunities and Outcomes (Volume II) 
 - © OECD 2010
</t>
  </si>
</sst>
</file>

<file path=xl/styles.xml><?xml version="1.0" encoding="utf-8"?>
<styleSheet xmlns="http://schemas.openxmlformats.org/spreadsheetml/2006/main">
  <numFmts count="2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\(0.0\)"/>
    <numFmt numFmtId="174" formatCode="\(0.00\)"/>
    <numFmt numFmtId="175" formatCode="_-* #,##0.00\ _D_M_-;\-* #,##0.00\ _D_M_-;_-* &quot;-&quot;??\ _D_M_-;_-@_-"/>
    <numFmt numFmtId="176" formatCode="0.000"/>
    <numFmt numFmtId="177" formatCode="0.0000"/>
    <numFmt numFmtId="178" formatCode="\(0.0\);\ \(0.0\)"/>
  </numFmts>
  <fonts count="67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b/>
      <sz val="8"/>
      <color indexed="8"/>
      <name val="MS Sans Serif"/>
      <family val="2"/>
    </font>
    <font>
      <b/>
      <sz val="10"/>
      <name val="Arial"/>
      <family val="2"/>
    </font>
    <font>
      <b/>
      <u val="single"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b/>
      <sz val="8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9"/>
      <name val="Times"/>
      <family val="1"/>
    </font>
    <font>
      <sz val="8.5"/>
      <color indexed="8"/>
      <name val="MS Sans Serif"/>
      <family val="2"/>
    </font>
    <font>
      <sz val="7.5"/>
      <color indexed="8"/>
      <name val="MS Sans Serif"/>
      <family val="2"/>
    </font>
    <font>
      <b/>
      <sz val="14"/>
      <name val="Helv"/>
      <family val="0"/>
    </font>
    <font>
      <b/>
      <sz val="12"/>
      <name val="Helv"/>
      <family val="0"/>
    </font>
    <font>
      <sz val="10"/>
      <name val="MS Sans Serif"/>
      <family val="2"/>
    </font>
    <font>
      <i/>
      <sz val="10"/>
      <color indexed="8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sz val="10"/>
      <color theme="1"/>
      <name val="MS Sans Serif"/>
      <family val="2"/>
    </font>
    <font>
      <b/>
      <sz val="10"/>
      <color theme="1" tint="0.04998999834060669"/>
      <name val="Arial"/>
      <family val="2"/>
    </font>
    <font>
      <u val="single"/>
      <sz val="11"/>
      <color theme="1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4" tint="0.3999499976634979"/>
        <bgColor indexed="64"/>
      </patternFill>
    </fill>
  </fills>
  <borders count="49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ck"/>
      <right style="thick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ck">
        <color indexed="63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/>
    </border>
    <border>
      <left style="thin"/>
      <right/>
      <top/>
      <bottom/>
    </border>
    <border>
      <left/>
      <right style="thin">
        <color indexed="22"/>
      </right>
      <top/>
      <bottom/>
    </border>
    <border>
      <left/>
      <right/>
      <top/>
      <bottom style="medium"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>
        <color theme="0" tint="-0.24997000396251678"/>
      </left>
      <right/>
      <top style="thin"/>
      <bottom style="thin"/>
    </border>
    <border>
      <left/>
      <right style="thin">
        <color theme="0" tint="-0.24997000396251678"/>
      </right>
      <top style="thin"/>
      <bottom style="thin"/>
    </border>
    <border>
      <left/>
      <right style="thin">
        <color indexed="22"/>
      </right>
      <top style="thin"/>
      <bottom style="thin"/>
    </border>
    <border>
      <left style="medium"/>
      <right style="thin"/>
      <top style="thin"/>
      <bottom/>
    </border>
    <border>
      <left style="thin">
        <color theme="0" tint="-0.24997000396251678"/>
      </left>
      <right/>
      <top/>
      <bottom/>
    </border>
    <border>
      <left/>
      <right style="thin">
        <color theme="0" tint="-0.24997000396251678"/>
      </right>
      <top/>
      <bottom/>
    </border>
    <border>
      <left style="thin">
        <color indexed="22"/>
      </left>
      <right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medium"/>
      <right/>
      <top/>
      <bottom style="medium"/>
    </border>
    <border>
      <left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2" fillId="27" borderId="1">
      <alignment/>
      <protection/>
    </xf>
    <xf numFmtId="0" fontId="8" fillId="28" borderId="2">
      <alignment horizontal="right" vertical="top" wrapText="1"/>
      <protection/>
    </xf>
    <xf numFmtId="0" fontId="48" fillId="29" borderId="3" applyNumberFormat="0" applyAlignment="0" applyProtection="0"/>
    <xf numFmtId="0" fontId="2" fillId="0" borderId="4">
      <alignment/>
      <protection/>
    </xf>
    <xf numFmtId="0" fontId="49" fillId="30" borderId="5" applyNumberFormat="0" applyAlignment="0" applyProtection="0"/>
    <xf numFmtId="0" fontId="3" fillId="31" borderId="0">
      <alignment horizontal="center"/>
      <protection/>
    </xf>
    <xf numFmtId="0" fontId="4" fillId="31" borderId="0">
      <alignment horizontal="center" vertical="center"/>
      <protection/>
    </xf>
    <xf numFmtId="0" fontId="0" fillId="32" borderId="0">
      <alignment horizontal="center" wrapText="1"/>
      <protection/>
    </xf>
    <xf numFmtId="0" fontId="5" fillId="31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>
      <alignment horizontal="righ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3" borderId="1" applyBorder="0">
      <alignment/>
      <protection locked="0"/>
    </xf>
    <xf numFmtId="175" fontId="0" fillId="0" borderId="0" applyFont="0" applyFill="0" applyBorder="0" applyAlignment="0" applyProtection="0"/>
    <xf numFmtId="0" fontId="19" fillId="33" borderId="1">
      <alignment/>
      <protection locked="0"/>
    </xf>
    <xf numFmtId="0" fontId="0" fillId="33" borderId="4">
      <alignment/>
      <protection/>
    </xf>
    <xf numFmtId="0" fontId="0" fillId="31" borderId="0">
      <alignment/>
      <protection/>
    </xf>
    <xf numFmtId="0" fontId="50" fillId="0" borderId="0" applyNumberFormat="0" applyFill="0" applyBorder="0" applyAlignment="0" applyProtection="0"/>
    <xf numFmtId="0" fontId="7" fillId="31" borderId="4">
      <alignment horizontal="left"/>
      <protection/>
    </xf>
    <xf numFmtId="0" fontId="1" fillId="31" borderId="0">
      <alignment horizontal="left"/>
      <protection/>
    </xf>
    <xf numFmtId="0" fontId="51" fillId="34" borderId="0" applyNumberFormat="0" applyBorder="0" applyAlignment="0" applyProtection="0"/>
    <xf numFmtId="0" fontId="8" fillId="35" borderId="0">
      <alignment horizontal="right" vertical="top" textRotation="90" wrapText="1"/>
      <protection/>
    </xf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6" borderId="3" applyNumberFormat="0" applyAlignment="0" applyProtection="0"/>
    <xf numFmtId="0" fontId="9" fillId="32" borderId="0">
      <alignment horizontal="center"/>
      <protection/>
    </xf>
    <xf numFmtId="0" fontId="0" fillId="31" borderId="4">
      <alignment horizontal="centerContinuous" wrapText="1"/>
      <protection/>
    </xf>
    <xf numFmtId="0" fontId="11" fillId="37" borderId="0">
      <alignment horizontal="center" wrapText="1"/>
      <protection/>
    </xf>
    <xf numFmtId="0" fontId="2" fillId="31" borderId="9">
      <alignment wrapText="1"/>
      <protection/>
    </xf>
    <xf numFmtId="0" fontId="2" fillId="31" borderId="10">
      <alignment/>
      <protection/>
    </xf>
    <xf numFmtId="0" fontId="2" fillId="31" borderId="11">
      <alignment/>
      <protection/>
    </xf>
    <xf numFmtId="0" fontId="2" fillId="31" borderId="12">
      <alignment horizontal="center" wrapText="1"/>
      <protection/>
    </xf>
    <xf numFmtId="0" fontId="57" fillId="0" borderId="13" applyNumberFormat="0" applyFill="0" applyAlignment="0" applyProtection="0"/>
    <xf numFmtId="0" fontId="0" fillId="0" borderId="0" applyFont="0" applyFill="0" applyBorder="0" applyAlignment="0" applyProtection="0"/>
    <xf numFmtId="0" fontId="58" fillId="38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45" fillId="0" borderId="0">
      <alignment/>
      <protection/>
    </xf>
    <xf numFmtId="0" fontId="0" fillId="0" borderId="0" applyNumberFormat="0" applyFill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23" fillId="0" borderId="0">
      <alignment/>
      <protection/>
    </xf>
    <xf numFmtId="0" fontId="0" fillId="33" borderId="0">
      <alignment/>
      <protection/>
    </xf>
    <xf numFmtId="0" fontId="0" fillId="39" borderId="14" applyNumberFormat="0" applyFont="0" applyAlignment="0" applyProtection="0"/>
    <xf numFmtId="0" fontId="59" fillId="29" borderId="15" applyNumberFormat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2" fillId="31" borderId="4">
      <alignment/>
      <protection/>
    </xf>
    <xf numFmtId="0" fontId="4" fillId="31" borderId="0">
      <alignment horizontal="right"/>
      <protection/>
    </xf>
    <xf numFmtId="0" fontId="10" fillId="37" borderId="0">
      <alignment horizontal="center"/>
      <protection/>
    </xf>
    <xf numFmtId="0" fontId="12" fillId="35" borderId="4">
      <alignment horizontal="left" vertical="top" wrapText="1"/>
      <protection/>
    </xf>
    <xf numFmtId="0" fontId="20" fillId="35" borderId="16">
      <alignment horizontal="left" vertical="top" wrapText="1"/>
      <protection/>
    </xf>
    <xf numFmtId="0" fontId="12" fillId="35" borderId="17">
      <alignment horizontal="left" vertical="top" wrapText="1"/>
      <protection/>
    </xf>
    <xf numFmtId="0" fontId="12" fillId="35" borderId="16">
      <alignment horizontal="left" vertical="top"/>
      <protection/>
    </xf>
    <xf numFmtId="37" fontId="13" fillId="0" borderId="0">
      <alignment/>
      <protection/>
    </xf>
    <xf numFmtId="0" fontId="21" fillId="0" borderId="18">
      <alignment/>
      <protection/>
    </xf>
    <xf numFmtId="0" fontId="22" fillId="0" borderId="0">
      <alignment/>
      <protection/>
    </xf>
    <xf numFmtId="0" fontId="3" fillId="31" borderId="0">
      <alignment horizontal="center"/>
      <protection/>
    </xf>
    <xf numFmtId="0" fontId="60" fillId="0" borderId="0" applyNumberFormat="0" applyFill="0" applyBorder="0" applyAlignment="0" applyProtection="0"/>
    <xf numFmtId="0" fontId="14" fillId="31" borderId="0">
      <alignment/>
      <protection/>
    </xf>
    <xf numFmtId="0" fontId="61" fillId="0" borderId="19" applyNumberFormat="0" applyFill="0" applyAlignment="0" applyProtection="0"/>
    <xf numFmtId="0" fontId="62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2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72" fontId="0" fillId="0" borderId="21" xfId="0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/>
    </xf>
    <xf numFmtId="0" fontId="0" fillId="40" borderId="0" xfId="0" applyFont="1" applyFill="1" applyAlignment="1">
      <alignment/>
    </xf>
    <xf numFmtId="0" fontId="0" fillId="40" borderId="0" xfId="0" applyFill="1" applyAlignment="1">
      <alignment/>
    </xf>
    <xf numFmtId="172" fontId="0" fillId="0" borderId="21" xfId="0" applyNumberFormat="1" applyFont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20" xfId="0" applyBorder="1" applyAlignment="1">
      <alignment wrapText="1"/>
    </xf>
    <xf numFmtId="173" fontId="0" fillId="0" borderId="22" xfId="0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0" fontId="0" fillId="40" borderId="0" xfId="0" applyFill="1" applyAlignment="1">
      <alignment wrapText="1"/>
    </xf>
    <xf numFmtId="0" fontId="0" fillId="41" borderId="0" xfId="0" applyFill="1" applyAlignment="1">
      <alignment/>
    </xf>
    <xf numFmtId="0" fontId="0" fillId="40" borderId="0" xfId="87" applyFont="1" applyFill="1" applyBorder="1" applyAlignment="1">
      <alignment horizontal="left"/>
      <protection/>
    </xf>
    <xf numFmtId="176" fontId="0" fillId="0" borderId="0" xfId="0" applyNumberFormat="1" applyAlignment="1">
      <alignment/>
    </xf>
    <xf numFmtId="0" fontId="0" fillId="42" borderId="4" xfId="0" applyFill="1" applyBorder="1" applyAlignment="1">
      <alignment/>
    </xf>
    <xf numFmtId="0" fontId="0" fillId="40" borderId="4" xfId="0" applyFill="1" applyBorder="1" applyAlignment="1">
      <alignment/>
    </xf>
    <xf numFmtId="0" fontId="0" fillId="41" borderId="4" xfId="0" applyFill="1" applyBorder="1" applyAlignment="1">
      <alignment/>
    </xf>
    <xf numFmtId="1" fontId="0" fillId="0" borderId="0" xfId="0" applyNumberFormat="1" applyFont="1" applyBorder="1" applyAlignment="1">
      <alignment horizontal="right"/>
    </xf>
    <xf numFmtId="1" fontId="0" fillId="0" borderId="21" xfId="0" applyNumberFormat="1" applyFont="1" applyBorder="1" applyAlignment="1">
      <alignment horizontal="right"/>
    </xf>
    <xf numFmtId="1" fontId="0" fillId="0" borderId="23" xfId="0" applyNumberFormat="1" applyFont="1" applyBorder="1" applyAlignment="1">
      <alignment horizontal="right"/>
    </xf>
    <xf numFmtId="172" fontId="9" fillId="0" borderId="21" xfId="0" applyNumberFormat="1" applyFont="1" applyFill="1" applyBorder="1" applyAlignment="1">
      <alignment horizontal="right"/>
    </xf>
    <xf numFmtId="172" fontId="9" fillId="0" borderId="21" xfId="0" applyNumberFormat="1" applyFont="1" applyBorder="1" applyAlignment="1">
      <alignment horizontal="right"/>
    </xf>
    <xf numFmtId="0" fontId="0" fillId="0" borderId="0" xfId="87" applyFill="1" applyAlignment="1">
      <alignment horizontal="center"/>
      <protection/>
    </xf>
    <xf numFmtId="0" fontId="0" fillId="0" borderId="0" xfId="87" applyFont="1" applyFill="1" applyBorder="1" applyAlignment="1">
      <alignment horizontal="left"/>
      <protection/>
    </xf>
    <xf numFmtId="0" fontId="61" fillId="40" borderId="24" xfId="0" applyFont="1" applyFill="1" applyBorder="1" applyAlignment="1">
      <alignment wrapText="1"/>
    </xf>
    <xf numFmtId="0" fontId="61" fillId="8" borderId="17" xfId="0" applyFont="1" applyFill="1" applyBorder="1" applyAlignment="1">
      <alignment horizontal="center" vertical="center" wrapText="1"/>
    </xf>
    <xf numFmtId="0" fontId="61" fillId="8" borderId="4" xfId="0" applyFont="1" applyFill="1" applyBorder="1" applyAlignment="1">
      <alignment horizontal="center" vertical="center" wrapText="1"/>
    </xf>
    <xf numFmtId="0" fontId="0" fillId="14" borderId="0" xfId="0" applyFill="1" applyAlignment="1">
      <alignment/>
    </xf>
    <xf numFmtId="0" fontId="61" fillId="8" borderId="16" xfId="0" applyFont="1" applyFill="1" applyBorder="1" applyAlignment="1">
      <alignment horizontal="center" vertical="center" wrapText="1"/>
    </xf>
    <xf numFmtId="0" fontId="45" fillId="0" borderId="0" xfId="84" applyFont="1" applyFill="1" applyBorder="1">
      <alignment/>
      <protection/>
    </xf>
    <xf numFmtId="0" fontId="0" fillId="0" borderId="0" xfId="87" applyFill="1" applyBorder="1">
      <alignment/>
      <protection/>
    </xf>
    <xf numFmtId="0" fontId="9" fillId="0" borderId="0" xfId="87" applyFont="1" applyFill="1" applyBorder="1" applyAlignment="1">
      <alignment wrapText="1"/>
      <protection/>
    </xf>
    <xf numFmtId="0" fontId="49" fillId="0" borderId="0" xfId="87" applyFont="1" applyFill="1" applyBorder="1" applyAlignment="1">
      <alignment wrapText="1"/>
      <protection/>
    </xf>
    <xf numFmtId="2" fontId="0" fillId="0" borderId="0" xfId="87" applyNumberFormat="1" applyFill="1" applyBorder="1">
      <alignment/>
      <protection/>
    </xf>
    <xf numFmtId="0" fontId="45" fillId="0" borderId="0" xfId="84" applyFont="1" applyFill="1" applyBorder="1">
      <alignment/>
      <protection/>
    </xf>
    <xf numFmtId="0" fontId="45" fillId="0" borderId="0" xfId="87" applyFont="1" applyFill="1" applyBorder="1">
      <alignment/>
      <protection/>
    </xf>
    <xf numFmtId="0" fontId="61" fillId="0" borderId="0" xfId="87" applyFont="1" applyFill="1" applyBorder="1">
      <alignment/>
      <protection/>
    </xf>
    <xf numFmtId="0" fontId="63" fillId="0" borderId="0" xfId="87" applyFont="1" applyFill="1" applyBorder="1">
      <alignment/>
      <protection/>
    </xf>
    <xf numFmtId="0" fontId="61" fillId="0" borderId="0" xfId="87" applyFont="1" applyFill="1" applyBorder="1" applyAlignment="1">
      <alignment wrapText="1"/>
      <protection/>
    </xf>
    <xf numFmtId="2" fontId="45" fillId="0" borderId="0" xfId="87" applyNumberFormat="1" applyFont="1" applyFill="1" applyBorder="1">
      <alignment/>
      <protection/>
    </xf>
    <xf numFmtId="0" fontId="45" fillId="40" borderId="0" xfId="0" applyFont="1" applyFill="1" applyAlignment="1">
      <alignment wrapText="1"/>
    </xf>
    <xf numFmtId="176" fontId="45" fillId="0" borderId="0" xfId="84" applyNumberFormat="1" applyFont="1" applyFill="1" applyBorder="1">
      <alignment/>
      <protection/>
    </xf>
    <xf numFmtId="176" fontId="0" fillId="0" borderId="0" xfId="87" applyNumberFormat="1" applyFill="1" applyBorder="1">
      <alignment/>
      <protection/>
    </xf>
    <xf numFmtId="176" fontId="9" fillId="0" borderId="0" xfId="87" applyNumberFormat="1" applyFont="1" applyFill="1" applyBorder="1" applyAlignment="1">
      <alignment wrapText="1"/>
      <protection/>
    </xf>
    <xf numFmtId="176" fontId="49" fillId="0" borderId="0" xfId="87" applyNumberFormat="1" applyFont="1" applyFill="1" applyBorder="1" applyAlignment="1">
      <alignment wrapText="1"/>
      <protection/>
    </xf>
    <xf numFmtId="176" fontId="61" fillId="0" borderId="0" xfId="87" applyNumberFormat="1" applyFont="1" applyFill="1" applyBorder="1" applyAlignment="1">
      <alignment wrapText="1"/>
      <protection/>
    </xf>
    <xf numFmtId="177" fontId="45" fillId="0" borderId="0" xfId="84" applyNumberFormat="1" applyFont="1" applyFill="1" applyBorder="1">
      <alignment/>
      <protection/>
    </xf>
    <xf numFmtId="177" fontId="0" fillId="0" borderId="0" xfId="87" applyNumberFormat="1" applyFill="1" applyBorder="1">
      <alignment/>
      <protection/>
    </xf>
    <xf numFmtId="177" fontId="9" fillId="0" borderId="0" xfId="87" applyNumberFormat="1" applyFont="1" applyFill="1" applyBorder="1" applyAlignment="1">
      <alignment wrapText="1"/>
      <protection/>
    </xf>
    <xf numFmtId="177" fontId="49" fillId="0" borderId="0" xfId="87" applyNumberFormat="1" applyFont="1" applyFill="1" applyBorder="1" applyAlignment="1">
      <alignment wrapText="1"/>
      <protection/>
    </xf>
    <xf numFmtId="2" fontId="0" fillId="43" borderId="0" xfId="87" applyNumberFormat="1" applyFill="1" applyBorder="1">
      <alignment/>
      <protection/>
    </xf>
    <xf numFmtId="2" fontId="45" fillId="43" borderId="0" xfId="87" applyNumberFormat="1" applyFont="1" applyFill="1" applyBorder="1">
      <alignment/>
      <protection/>
    </xf>
    <xf numFmtId="176" fontId="45" fillId="0" borderId="0" xfId="84" applyNumberFormat="1" applyFont="1" applyFill="1" applyBorder="1">
      <alignment/>
      <protection/>
    </xf>
    <xf numFmtId="176" fontId="45" fillId="0" borderId="0" xfId="87" applyNumberFormat="1" applyFont="1" applyFill="1" applyBorder="1">
      <alignment/>
      <protection/>
    </xf>
    <xf numFmtId="176" fontId="61" fillId="0" borderId="0" xfId="87" applyNumberFormat="1" applyFont="1" applyFill="1" applyBorder="1">
      <alignment/>
      <protection/>
    </xf>
    <xf numFmtId="176" fontId="63" fillId="0" borderId="0" xfId="87" applyNumberFormat="1" applyFont="1" applyFill="1" applyBorder="1">
      <alignment/>
      <protection/>
    </xf>
    <xf numFmtId="176" fontId="45" fillId="43" borderId="0" xfId="87" applyNumberFormat="1" applyFont="1" applyFill="1" applyBorder="1">
      <alignment/>
      <protection/>
    </xf>
    <xf numFmtId="174" fontId="0" fillId="0" borderId="25" xfId="0" applyNumberFormat="1" applyFont="1" applyFill="1" applyBorder="1" applyAlignment="1">
      <alignment horizontal="right"/>
    </xf>
    <xf numFmtId="0" fontId="45" fillId="0" borderId="0" xfId="82" applyFont="1">
      <alignment/>
      <protection/>
    </xf>
    <xf numFmtId="174" fontId="0" fillId="0" borderId="25" xfId="0" applyNumberFormat="1" applyFont="1" applyBorder="1" applyAlignment="1">
      <alignment horizontal="right"/>
    </xf>
    <xf numFmtId="0" fontId="0" fillId="0" borderId="26" xfId="0" applyFont="1" applyFill="1" applyBorder="1" applyAlignment="1">
      <alignment/>
    </xf>
    <xf numFmtId="172" fontId="0" fillId="0" borderId="27" xfId="0" applyNumberFormat="1" applyFont="1" applyBorder="1" applyAlignment="1">
      <alignment horizontal="right"/>
    </xf>
    <xf numFmtId="174" fontId="0" fillId="0" borderId="28" xfId="0" applyNumberFormat="1" applyFont="1" applyBorder="1" applyAlignment="1">
      <alignment horizontal="right"/>
    </xf>
    <xf numFmtId="173" fontId="0" fillId="0" borderId="25" xfId="0" applyNumberFormat="1" applyFont="1" applyFill="1" applyBorder="1" applyAlignment="1">
      <alignment horizontal="right"/>
    </xf>
    <xf numFmtId="0" fontId="61" fillId="8" borderId="0" xfId="0" applyFont="1" applyFill="1" applyBorder="1" applyAlignment="1">
      <alignment horizontal="center" vertical="center" wrapText="1"/>
    </xf>
    <xf numFmtId="2" fontId="0" fillId="0" borderId="0" xfId="87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172" fontId="0" fillId="0" borderId="0" xfId="0" applyNumberFormat="1" applyFont="1" applyAlignment="1">
      <alignment horizontal="center"/>
    </xf>
    <xf numFmtId="173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/>
    </xf>
    <xf numFmtId="172" fontId="9" fillId="44" borderId="16" xfId="0" applyNumberFormat="1" applyFont="1" applyFill="1" applyBorder="1" applyAlignment="1">
      <alignment horizontal="center" vertical="center" wrapText="1"/>
    </xf>
    <xf numFmtId="173" fontId="9" fillId="44" borderId="9" xfId="0" applyNumberFormat="1" applyFont="1" applyFill="1" applyBorder="1" applyAlignment="1">
      <alignment horizontal="center" vertical="center" wrapText="1"/>
    </xf>
    <xf numFmtId="172" fontId="9" fillId="44" borderId="29" xfId="0" applyNumberFormat="1" applyFont="1" applyFill="1" applyBorder="1" applyAlignment="1">
      <alignment horizontal="center" vertical="center" wrapText="1"/>
    </xf>
    <xf numFmtId="173" fontId="9" fillId="44" borderId="30" xfId="0" applyNumberFormat="1" applyFont="1" applyFill="1" applyBorder="1" applyAlignment="1">
      <alignment horizontal="center" vertical="center" wrapText="1"/>
    </xf>
    <xf numFmtId="172" fontId="9" fillId="44" borderId="9" xfId="0" applyNumberFormat="1" applyFont="1" applyFill="1" applyBorder="1" applyAlignment="1">
      <alignment horizontal="center" vertical="center" wrapText="1"/>
    </xf>
    <xf numFmtId="173" fontId="9" fillId="44" borderId="31" xfId="0" applyNumberFormat="1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33" xfId="0" applyNumberFormat="1" applyFont="1" applyFill="1" applyBorder="1" applyAlignment="1">
      <alignment/>
    </xf>
    <xf numFmtId="173" fontId="0" fillId="0" borderId="34" xfId="0" applyNumberFormat="1" applyFont="1" applyFill="1" applyBorder="1" applyAlignment="1">
      <alignment/>
    </xf>
    <xf numFmtId="172" fontId="0" fillId="0" borderId="35" xfId="0" applyNumberFormat="1" applyFont="1" applyFill="1" applyBorder="1" applyAlignment="1">
      <alignment/>
    </xf>
    <xf numFmtId="172" fontId="0" fillId="0" borderId="21" xfId="0" applyNumberFormat="1" applyFont="1" applyFill="1" applyBorder="1" applyAlignment="1">
      <alignment/>
    </xf>
    <xf numFmtId="172" fontId="0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172" fontId="0" fillId="0" borderId="35" xfId="0" applyNumberFormat="1" applyFont="1" applyBorder="1" applyAlignment="1">
      <alignment/>
    </xf>
    <xf numFmtId="173" fontId="0" fillId="0" borderId="22" xfId="0" applyNumberFormat="1" applyFont="1" applyBorder="1" applyAlignment="1">
      <alignment/>
    </xf>
    <xf numFmtId="173" fontId="0" fillId="0" borderId="0" xfId="0" applyNumberFormat="1" applyFont="1" applyFill="1" applyBorder="1" applyAlignment="1">
      <alignment horizontal="right"/>
    </xf>
    <xf numFmtId="0" fontId="9" fillId="44" borderId="0" xfId="0" applyFont="1" applyFill="1" applyBorder="1" applyAlignment="1">
      <alignment horizontal="center" vertical="center"/>
    </xf>
    <xf numFmtId="173" fontId="9" fillId="44" borderId="0" xfId="0" applyNumberFormat="1" applyFont="1" applyFill="1" applyBorder="1" applyAlignment="1">
      <alignment horizontal="center" vertical="center" wrapText="1"/>
    </xf>
    <xf numFmtId="0" fontId="0" fillId="0" borderId="26" xfId="0" applyFont="1" applyBorder="1" applyAlignment="1">
      <alignment wrapText="1"/>
    </xf>
    <xf numFmtId="1" fontId="45" fillId="0" borderId="4" xfId="0" applyNumberFormat="1" applyFont="1" applyFill="1" applyBorder="1" applyAlignment="1">
      <alignment horizontal="center"/>
    </xf>
    <xf numFmtId="0" fontId="0" fillId="0" borderId="0" xfId="94" applyFont="1" applyFill="1" applyAlignment="1">
      <alignment horizontal="left"/>
      <protection/>
    </xf>
    <xf numFmtId="0" fontId="0" fillId="0" borderId="0" xfId="87" applyFont="1" applyFill="1" applyAlignment="1">
      <alignment horizontal="left"/>
      <protection/>
    </xf>
    <xf numFmtId="0" fontId="16" fillId="0" borderId="0" xfId="94" applyFont="1" applyFill="1" applyAlignment="1">
      <alignment horizontal="left"/>
      <protection/>
    </xf>
    <xf numFmtId="0" fontId="9" fillId="0" borderId="0" xfId="94" applyFont="1" applyFill="1" applyAlignment="1">
      <alignment horizontal="left"/>
      <protection/>
    </xf>
    <xf numFmtId="0" fontId="64" fillId="43" borderId="36" xfId="89" applyFont="1" applyFill="1" applyBorder="1">
      <alignment/>
      <protection/>
    </xf>
    <xf numFmtId="0" fontId="64" fillId="43" borderId="37" xfId="89" applyFont="1" applyFill="1" applyBorder="1">
      <alignment/>
      <protection/>
    </xf>
    <xf numFmtId="0" fontId="64" fillId="43" borderId="38" xfId="89" applyFont="1" applyFill="1" applyBorder="1" applyAlignment="1">
      <alignment wrapText="1"/>
      <protection/>
    </xf>
    <xf numFmtId="0" fontId="64" fillId="43" borderId="16" xfId="89" applyFont="1" applyFill="1" applyBorder="1" applyAlignment="1">
      <alignment horizontal="center" vertical="center" wrapText="1"/>
      <protection/>
    </xf>
    <xf numFmtId="174" fontId="64" fillId="43" borderId="9" xfId="89" applyNumberFormat="1" applyFont="1" applyFill="1" applyBorder="1" applyAlignment="1">
      <alignment horizontal="center" vertical="center" wrapText="1"/>
      <protection/>
    </xf>
    <xf numFmtId="0" fontId="9" fillId="0" borderId="20" xfId="94" applyFont="1" applyFill="1" applyBorder="1" applyAlignment="1">
      <alignment horizontal="left" vertical="center"/>
      <protection/>
    </xf>
    <xf numFmtId="172" fontId="0" fillId="0" borderId="21" xfId="94" applyNumberFormat="1" applyFont="1" applyFill="1" applyBorder="1" applyAlignment="1">
      <alignment horizontal="right" wrapText="1"/>
      <protection/>
    </xf>
    <xf numFmtId="173" fontId="0" fillId="0" borderId="0" xfId="94" applyNumberFormat="1" applyFont="1" applyFill="1" applyBorder="1" applyAlignment="1">
      <alignment horizontal="right" wrapText="1"/>
      <protection/>
    </xf>
    <xf numFmtId="0" fontId="0" fillId="0" borderId="20" xfId="82" applyFont="1" applyFill="1" applyBorder="1" applyAlignment="1">
      <alignment horizontal="left"/>
      <protection/>
    </xf>
    <xf numFmtId="172" fontId="0" fillId="0" borderId="0" xfId="97" applyNumberFormat="1" applyFont="1" applyFill="1" applyBorder="1" applyAlignment="1" applyProtection="1">
      <alignment horizontal="right"/>
      <protection locked="0"/>
    </xf>
    <xf numFmtId="178" fontId="0" fillId="0" borderId="0" xfId="94" applyNumberFormat="1" applyFont="1" applyFill="1" applyBorder="1" applyAlignment="1" applyProtection="1" quotePrefix="1">
      <alignment horizontal="right"/>
      <protection locked="0"/>
    </xf>
    <xf numFmtId="0" fontId="0" fillId="0" borderId="20" xfId="82" applyFont="1" applyFill="1" applyBorder="1">
      <alignment/>
      <protection/>
    </xf>
    <xf numFmtId="0" fontId="0" fillId="0" borderId="0" xfId="82" applyFont="1" applyFill="1" applyBorder="1" applyAlignment="1">
      <alignment horizontal="left"/>
      <protection/>
    </xf>
    <xf numFmtId="2" fontId="0" fillId="0" borderId="0" xfId="94" applyNumberFormat="1" applyFont="1" applyFill="1" applyBorder="1" applyAlignment="1" applyProtection="1">
      <alignment horizontal="right"/>
      <protection locked="0"/>
    </xf>
    <xf numFmtId="174" fontId="0" fillId="0" borderId="0" xfId="94" applyNumberFormat="1" applyFont="1" applyFill="1" applyBorder="1" applyAlignment="1" applyProtection="1" quotePrefix="1">
      <alignment horizontal="right"/>
      <protection locked="0"/>
    </xf>
    <xf numFmtId="2" fontId="0" fillId="0" borderId="0" xfId="94" applyNumberFormat="1" applyFont="1" applyFill="1" applyAlignment="1">
      <alignment/>
      <protection/>
    </xf>
    <xf numFmtId="174" fontId="0" fillId="0" borderId="0" xfId="94" applyNumberFormat="1" applyFont="1" applyFill="1" applyAlignment="1">
      <alignment/>
      <protection/>
    </xf>
    <xf numFmtId="0" fontId="17" fillId="0" borderId="0" xfId="0" applyFont="1" applyFill="1" applyBorder="1" applyAlignment="1">
      <alignment horizontal="left"/>
    </xf>
    <xf numFmtId="0" fontId="0" fillId="0" borderId="0" xfId="94" applyFont="1" applyFill="1">
      <alignment/>
      <protection/>
    </xf>
    <xf numFmtId="0" fontId="0" fillId="0" borderId="26" xfId="82" applyFont="1" applyFill="1" applyBorder="1">
      <alignment/>
      <protection/>
    </xf>
    <xf numFmtId="172" fontId="0" fillId="0" borderId="23" xfId="97" applyNumberFormat="1" applyFont="1" applyFill="1" applyBorder="1" applyAlignment="1" applyProtection="1">
      <alignment horizontal="right"/>
      <protection locked="0"/>
    </xf>
    <xf numFmtId="172" fontId="0" fillId="0" borderId="0" xfId="98" applyNumberFormat="1" applyFont="1" applyFill="1" applyBorder="1" applyAlignment="1" applyProtection="1">
      <alignment horizontal="right"/>
      <protection locked="0"/>
    </xf>
    <xf numFmtId="178" fontId="0" fillId="0" borderId="23" xfId="94" applyNumberFormat="1" applyFont="1" applyFill="1" applyBorder="1" applyAlignment="1" applyProtection="1" quotePrefix="1">
      <alignment horizontal="right"/>
      <protection locked="0"/>
    </xf>
    <xf numFmtId="173" fontId="0" fillId="0" borderId="0" xfId="94" applyNumberFormat="1" applyFont="1" applyFill="1" applyBorder="1" applyAlignment="1" applyProtection="1" quotePrefix="1">
      <alignment horizontal="right"/>
      <protection locked="0"/>
    </xf>
    <xf numFmtId="174" fontId="64" fillId="43" borderId="0" xfId="89" applyNumberFormat="1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0" fillId="45" borderId="11" xfId="0" applyFont="1" applyFill="1" applyBorder="1" applyAlignment="1">
      <alignment horizontal="center" wrapText="1"/>
    </xf>
    <xf numFmtId="1" fontId="9" fillId="0" borderId="0" xfId="0" applyNumberFormat="1" applyFont="1" applyFill="1" applyBorder="1" applyAlignment="1">
      <alignment horizontal="right"/>
    </xf>
    <xf numFmtId="1" fontId="9" fillId="0" borderId="0" xfId="0" applyNumberFormat="1" applyFont="1" applyBorder="1" applyAlignment="1">
      <alignment horizontal="right"/>
    </xf>
    <xf numFmtId="173" fontId="0" fillId="0" borderId="23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center"/>
    </xf>
    <xf numFmtId="0" fontId="61" fillId="8" borderId="24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wrapText="1"/>
    </xf>
    <xf numFmtId="0" fontId="9" fillId="0" borderId="3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wrapText="1"/>
    </xf>
    <xf numFmtId="2" fontId="0" fillId="40" borderId="4" xfId="0" applyNumberFormat="1" applyFill="1" applyBorder="1" applyAlignment="1">
      <alignment/>
    </xf>
    <xf numFmtId="2" fontId="0" fillId="40" borderId="4" xfId="0" applyNumberFormat="1" applyFill="1" applyBorder="1" applyAlignment="1">
      <alignment horizontal="center"/>
    </xf>
    <xf numFmtId="2" fontId="0" fillId="40" borderId="4" xfId="0" applyNumberFormat="1" applyFont="1" applyFill="1" applyBorder="1" applyAlignment="1">
      <alignment/>
    </xf>
    <xf numFmtId="0" fontId="0" fillId="41" borderId="0" xfId="0" applyFont="1" applyFill="1" applyAlignment="1">
      <alignment/>
    </xf>
    <xf numFmtId="0" fontId="0" fillId="0" borderId="0" xfId="87" applyFont="1" applyFill="1" applyBorder="1" applyAlignment="1">
      <alignment horizontal="left" vertical="top" wrapText="1"/>
      <protection/>
    </xf>
    <xf numFmtId="0" fontId="45" fillId="0" borderId="0" xfId="84" applyFont="1" applyFill="1" applyBorder="1" applyAlignment="1">
      <alignment horizontal="left"/>
      <protection/>
    </xf>
    <xf numFmtId="176" fontId="45" fillId="0" borderId="0" xfId="84" applyNumberFormat="1" applyFont="1" applyFill="1" applyBorder="1" applyAlignment="1">
      <alignment horizontal="left"/>
      <protection/>
    </xf>
    <xf numFmtId="0" fontId="9" fillId="0" borderId="0" xfId="0" applyFont="1" applyAlignment="1">
      <alignment horizontal="left"/>
    </xf>
    <xf numFmtId="172" fontId="0" fillId="0" borderId="0" xfId="0" applyNumberFormat="1" applyFont="1" applyAlignment="1">
      <alignment horizontal="left"/>
    </xf>
    <xf numFmtId="173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0" fillId="40" borderId="0" xfId="0" applyFill="1" applyAlignment="1">
      <alignment horizontal="left"/>
    </xf>
    <xf numFmtId="0" fontId="16" fillId="0" borderId="0" xfId="87" applyFont="1" applyFill="1" applyBorder="1" applyAlignment="1">
      <alignment horizontal="left"/>
      <protection/>
    </xf>
    <xf numFmtId="177" fontId="16" fillId="0" borderId="0" xfId="87" applyNumberFormat="1" applyFont="1" applyFill="1" applyBorder="1" applyAlignment="1">
      <alignment horizontal="left"/>
      <protection/>
    </xf>
    <xf numFmtId="176" fontId="16" fillId="0" borderId="0" xfId="87" applyNumberFormat="1" applyFont="1" applyFill="1" applyBorder="1" applyAlignment="1">
      <alignment horizontal="left"/>
      <protection/>
    </xf>
    <xf numFmtId="0" fontId="0" fillId="0" borderId="0" xfId="0" applyFont="1" applyFill="1" applyAlignment="1">
      <alignment horizontal="left" wrapText="1"/>
    </xf>
    <xf numFmtId="0" fontId="45" fillId="0" borderId="0" xfId="87" applyFont="1" applyFill="1" applyBorder="1" applyAlignment="1">
      <alignment horizontal="left"/>
      <protection/>
    </xf>
    <xf numFmtId="176" fontId="45" fillId="0" borderId="0" xfId="87" applyNumberFormat="1" applyFont="1" applyFill="1" applyBorder="1" applyAlignment="1">
      <alignment horizontal="left"/>
      <protection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1" fillId="8" borderId="16" xfId="0" applyFont="1" applyFill="1" applyBorder="1" applyAlignment="1">
      <alignment vertical="center" wrapText="1"/>
    </xf>
    <xf numFmtId="1" fontId="45" fillId="0" borderId="16" xfId="0" applyNumberFormat="1" applyFont="1" applyFill="1" applyBorder="1" applyAlignment="1">
      <alignment horizontal="center"/>
    </xf>
    <xf numFmtId="0" fontId="61" fillId="8" borderId="9" xfId="0" applyFont="1" applyFill="1" applyBorder="1" applyAlignment="1">
      <alignment horizontal="center" vertical="center" wrapText="1"/>
    </xf>
    <xf numFmtId="1" fontId="45" fillId="0" borderId="10" xfId="0" applyNumberFormat="1" applyFont="1" applyFill="1" applyBorder="1" applyAlignment="1">
      <alignment horizontal="center"/>
    </xf>
    <xf numFmtId="1" fontId="45" fillId="0" borderId="12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61" fillId="0" borderId="10" xfId="0" applyFont="1" applyFill="1" applyBorder="1" applyAlignment="1">
      <alignment vertical="center" wrapText="1"/>
    </xf>
    <xf numFmtId="172" fontId="0" fillId="0" borderId="0" xfId="0" applyNumberFormat="1" applyFont="1" applyFill="1" applyAlignment="1">
      <alignment horizontal="center"/>
    </xf>
    <xf numFmtId="173" fontId="0" fillId="0" borderId="0" xfId="0" applyNumberFormat="1" applyFont="1" applyFill="1" applyAlignment="1">
      <alignment horizontal="center"/>
    </xf>
    <xf numFmtId="0" fontId="0" fillId="0" borderId="0" xfId="87" applyFont="1" applyFill="1">
      <alignment/>
      <protection/>
    </xf>
    <xf numFmtId="0" fontId="45" fillId="0" borderId="0" xfId="85" applyFill="1">
      <alignment/>
      <protection/>
    </xf>
    <xf numFmtId="0" fontId="6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82" applyFont="1" applyFill="1">
      <alignment/>
      <protection/>
    </xf>
    <xf numFmtId="0" fontId="9" fillId="0" borderId="0" xfId="0" applyFont="1" applyFill="1" applyBorder="1" applyAlignment="1">
      <alignment/>
    </xf>
    <xf numFmtId="0" fontId="9" fillId="0" borderId="0" xfId="87" applyFont="1" applyFill="1">
      <alignment/>
      <protection/>
    </xf>
    <xf numFmtId="0" fontId="16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1" fontId="45" fillId="0" borderId="10" xfId="0" applyNumberFormat="1" applyFont="1" applyFill="1" applyBorder="1" applyAlignment="1">
      <alignment horizontal="center" vertical="center"/>
    </xf>
    <xf numFmtId="1" fontId="0" fillId="40" borderId="4" xfId="0" applyNumberFormat="1" applyFill="1" applyBorder="1" applyAlignment="1">
      <alignment horizontal="center" vertical="center"/>
    </xf>
    <xf numFmtId="0" fontId="0" fillId="45" borderId="40" xfId="0" applyFont="1" applyFill="1" applyBorder="1" applyAlignment="1">
      <alignment horizontal="center" wrapText="1"/>
    </xf>
    <xf numFmtId="0" fontId="49" fillId="0" borderId="17" xfId="87" applyFont="1" applyFill="1" applyBorder="1" applyAlignment="1">
      <alignment wrapText="1"/>
      <protection/>
    </xf>
    <xf numFmtId="2" fontId="0" fillId="0" borderId="17" xfId="87" applyNumberFormat="1" applyFont="1" applyFill="1" applyBorder="1" applyAlignment="1">
      <alignment horizontal="center"/>
      <protection/>
    </xf>
    <xf numFmtId="0" fontId="61" fillId="40" borderId="9" xfId="0" applyFont="1" applyFill="1" applyBorder="1" applyAlignment="1">
      <alignment wrapText="1"/>
    </xf>
    <xf numFmtId="1" fontId="0" fillId="40" borderId="16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/>
    </xf>
    <xf numFmtId="0" fontId="0" fillId="0" borderId="4" xfId="0" applyFill="1" applyBorder="1" applyAlignment="1">
      <alignment/>
    </xf>
    <xf numFmtId="0" fontId="9" fillId="0" borderId="4" xfId="0" applyFont="1" applyFill="1" applyBorder="1" applyAlignment="1">
      <alignment horizontal="left" vertical="center"/>
    </xf>
    <xf numFmtId="2" fontId="0" fillId="0" borderId="17" xfId="0" applyNumberForma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0" fontId="0" fillId="0" borderId="0" xfId="87" applyFill="1" applyBorder="1" applyAlignment="1">
      <alignment horizontal="center"/>
      <protection/>
    </xf>
    <xf numFmtId="1" fontId="0" fillId="0" borderId="10" xfId="0" applyNumberForma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wrapText="1"/>
    </xf>
    <xf numFmtId="0" fontId="45" fillId="0" borderId="0" xfId="85" applyFont="1" applyFill="1">
      <alignment/>
      <protection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wrapText="1"/>
    </xf>
    <xf numFmtId="0" fontId="61" fillId="0" borderId="25" xfId="0" applyFont="1" applyFill="1" applyBorder="1" applyAlignment="1">
      <alignment wrapText="1"/>
    </xf>
    <xf numFmtId="0" fontId="0" fillId="0" borderId="4" xfId="0" applyFill="1" applyBorder="1" applyAlignment="1">
      <alignment horizontal="left" vertical="center"/>
    </xf>
    <xf numFmtId="0" fontId="45" fillId="0" borderId="0" xfId="0" applyFont="1" applyFill="1" applyAlignment="1">
      <alignment wrapText="1"/>
    </xf>
    <xf numFmtId="0" fontId="61" fillId="0" borderId="4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top" textRotation="90"/>
    </xf>
    <xf numFmtId="2" fontId="0" fillId="46" borderId="17" xfId="0" applyNumberFormat="1" applyFill="1" applyBorder="1" applyAlignment="1">
      <alignment horizontal="center" vertical="center"/>
    </xf>
    <xf numFmtId="2" fontId="0" fillId="47" borderId="4" xfId="0" applyNumberFormat="1" applyFill="1" applyBorder="1" applyAlignment="1">
      <alignment horizontal="center" vertical="center"/>
    </xf>
    <xf numFmtId="0" fontId="0" fillId="43" borderId="0" xfId="0" applyFill="1" applyAlignment="1">
      <alignment horizontal="center"/>
    </xf>
    <xf numFmtId="0" fontId="45" fillId="43" borderId="0" xfId="85" applyFill="1">
      <alignment/>
      <protection/>
    </xf>
    <xf numFmtId="0" fontId="27" fillId="0" borderId="0" xfId="87" applyFont="1" applyFill="1" applyBorder="1" applyAlignment="1">
      <alignment vertical="center" wrapText="1"/>
      <protection/>
    </xf>
    <xf numFmtId="0" fontId="27" fillId="43" borderId="0" xfId="87" applyFont="1" applyFill="1" applyBorder="1" applyAlignment="1">
      <alignment vertical="center" wrapText="1"/>
      <protection/>
    </xf>
    <xf numFmtId="0" fontId="16" fillId="0" borderId="0" xfId="87" applyFont="1" applyFill="1" applyBorder="1">
      <alignment/>
      <protection/>
    </xf>
    <xf numFmtId="2" fontId="0" fillId="0" borderId="0" xfId="0" applyNumberFormat="1" applyFill="1" applyBorder="1" applyAlignment="1">
      <alignment horizontal="center"/>
    </xf>
    <xf numFmtId="0" fontId="45" fillId="0" borderId="0" xfId="85" applyFill="1" applyBorder="1">
      <alignment/>
      <protection/>
    </xf>
    <xf numFmtId="172" fontId="0" fillId="0" borderId="0" xfId="94" applyNumberFormat="1" applyFont="1" applyFill="1" applyBorder="1" applyAlignment="1">
      <alignment horizontal="center"/>
      <protection/>
    </xf>
    <xf numFmtId="173" fontId="0" fillId="0" borderId="0" xfId="94" applyNumberFormat="1" applyFont="1" applyFill="1" applyBorder="1" applyAlignment="1">
      <alignment horizontal="center"/>
      <protection/>
    </xf>
    <xf numFmtId="0" fontId="16" fillId="0" borderId="0" xfId="94" applyFont="1" applyFill="1" applyBorder="1" applyAlignment="1">
      <alignment horizontal="left"/>
      <protection/>
    </xf>
    <xf numFmtId="173" fontId="0" fillId="43" borderId="0" xfId="94" applyNumberFormat="1" applyFont="1" applyFill="1" applyBorder="1" applyAlignment="1">
      <alignment horizontal="center"/>
      <protection/>
    </xf>
    <xf numFmtId="172" fontId="0" fillId="43" borderId="0" xfId="94" applyNumberFormat="1" applyFont="1" applyFill="1" applyBorder="1" applyAlignment="1">
      <alignment horizontal="center"/>
      <protection/>
    </xf>
    <xf numFmtId="0" fontId="9" fillId="0" borderId="0" xfId="0" applyFont="1" applyFill="1" applyAlignment="1">
      <alignment wrapText="1"/>
    </xf>
    <xf numFmtId="0" fontId="9" fillId="0" borderId="11" xfId="0" applyFont="1" applyFill="1" applyBorder="1" applyAlignment="1">
      <alignment horizontal="center" wrapText="1"/>
    </xf>
    <xf numFmtId="0" fontId="9" fillId="2" borderId="39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wrapText="1"/>
    </xf>
    <xf numFmtId="0" fontId="0" fillId="43" borderId="4" xfId="0" applyFont="1" applyFill="1" applyBorder="1" applyAlignment="1">
      <alignment horizontal="center" wrapText="1"/>
    </xf>
    <xf numFmtId="0" fontId="65" fillId="0" borderId="4" xfId="0" applyFont="1" applyFill="1" applyBorder="1" applyAlignment="1">
      <alignment wrapText="1"/>
    </xf>
    <xf numFmtId="0" fontId="46" fillId="43" borderId="10" xfId="0" applyFont="1" applyFill="1" applyBorder="1" applyAlignment="1">
      <alignment horizontal="center" wrapText="1"/>
    </xf>
    <xf numFmtId="2" fontId="0" fillId="40" borderId="4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0" borderId="4" xfId="0" applyNumberFormat="1" applyFill="1" applyBorder="1" applyAlignment="1">
      <alignment/>
    </xf>
    <xf numFmtId="1" fontId="0" fillId="0" borderId="0" xfId="0" applyNumberFormat="1" applyFill="1" applyAlignment="1">
      <alignment horizontal="center"/>
    </xf>
    <xf numFmtId="1" fontId="0" fillId="43" borderId="0" xfId="0" applyNumberFormat="1" applyFill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40" borderId="16" xfId="0" applyNumberFormat="1" applyFill="1" applyBorder="1" applyAlignment="1">
      <alignment horizontal="center"/>
    </xf>
    <xf numFmtId="2" fontId="0" fillId="40" borderId="9" xfId="0" applyNumberFormat="1" applyFill="1" applyBorder="1" applyAlignment="1">
      <alignment horizontal="center"/>
    </xf>
    <xf numFmtId="2" fontId="0" fillId="40" borderId="9" xfId="0" applyNumberFormat="1" applyFont="1" applyFill="1" applyBorder="1" applyAlignment="1">
      <alignment horizontal="center"/>
    </xf>
    <xf numFmtId="2" fontId="0" fillId="40" borderId="17" xfId="0" applyNumberFormat="1" applyFill="1" applyBorder="1" applyAlignment="1">
      <alignment horizontal="center"/>
    </xf>
    <xf numFmtId="2" fontId="0" fillId="0" borderId="4" xfId="0" applyNumberFormat="1" applyFont="1" applyFill="1" applyBorder="1" applyAlignment="1">
      <alignment/>
    </xf>
    <xf numFmtId="2" fontId="9" fillId="40" borderId="4" xfId="0" applyNumberFormat="1" applyFont="1" applyFill="1" applyBorder="1" applyAlignment="1">
      <alignment/>
    </xf>
    <xf numFmtId="2" fontId="0" fillId="40" borderId="4" xfId="0" applyNumberFormat="1" applyFill="1" applyBorder="1" applyAlignment="1">
      <alignment/>
    </xf>
    <xf numFmtId="2" fontId="0" fillId="40" borderId="4" xfId="0" applyNumberFormat="1" applyFont="1" applyFill="1" applyBorder="1" applyAlignment="1">
      <alignment/>
    </xf>
    <xf numFmtId="0" fontId="0" fillId="0" borderId="41" xfId="0" applyFont="1" applyFill="1" applyBorder="1" applyAlignment="1">
      <alignment horizontal="left"/>
    </xf>
    <xf numFmtId="0" fontId="63" fillId="0" borderId="0" xfId="85" applyFont="1" applyFill="1">
      <alignment/>
      <protection/>
    </xf>
    <xf numFmtId="173" fontId="0" fillId="0" borderId="0" xfId="0" applyNumberFormat="1" applyFont="1" applyBorder="1" applyAlignment="1">
      <alignment horizontal="right"/>
    </xf>
    <xf numFmtId="0" fontId="27" fillId="48" borderId="9" xfId="87" applyFont="1" applyFill="1" applyBorder="1" applyAlignment="1">
      <alignment horizontal="left" vertical="center" wrapText="1"/>
      <protection/>
    </xf>
    <xf numFmtId="0" fontId="27" fillId="48" borderId="17" xfId="87" applyFont="1" applyFill="1" applyBorder="1" applyAlignment="1">
      <alignment horizontal="left" vertical="center" wrapText="1"/>
      <protection/>
    </xf>
    <xf numFmtId="0" fontId="27" fillId="46" borderId="9" xfId="87" applyFont="1" applyFill="1" applyBorder="1" applyAlignment="1">
      <alignment horizontal="left" vertical="center" wrapText="1"/>
      <protection/>
    </xf>
    <xf numFmtId="0" fontId="27" fillId="46" borderId="17" xfId="87" applyFont="1" applyFill="1" applyBorder="1" applyAlignment="1">
      <alignment horizontal="left" vertical="center" wrapText="1"/>
      <protection/>
    </xf>
    <xf numFmtId="0" fontId="9" fillId="0" borderId="40" xfId="0" applyFont="1" applyFill="1" applyBorder="1" applyAlignment="1">
      <alignment horizontal="center" wrapText="1"/>
    </xf>
    <xf numFmtId="0" fontId="9" fillId="0" borderId="24" xfId="0" applyFont="1" applyFill="1" applyBorder="1" applyAlignment="1">
      <alignment horizontal="center" wrapText="1"/>
    </xf>
    <xf numFmtId="0" fontId="9" fillId="0" borderId="42" xfId="0" applyFont="1" applyFill="1" applyBorder="1" applyAlignment="1">
      <alignment horizontal="center" vertical="top" textRotation="90"/>
    </xf>
    <xf numFmtId="0" fontId="9" fillId="0" borderId="0" xfId="0" applyFont="1" applyFill="1" applyBorder="1" applyAlignment="1">
      <alignment horizontal="center" vertical="top" textRotation="90"/>
    </xf>
    <xf numFmtId="0" fontId="27" fillId="48" borderId="4" xfId="0" applyFont="1" applyFill="1" applyBorder="1" applyAlignment="1">
      <alignment horizontal="center" vertical="center"/>
    </xf>
    <xf numFmtId="0" fontId="27" fillId="48" borderId="16" xfId="0" applyFont="1" applyFill="1" applyBorder="1" applyAlignment="1">
      <alignment horizontal="center" vertical="center"/>
    </xf>
    <xf numFmtId="0" fontId="27" fillId="40" borderId="9" xfId="87" applyFont="1" applyFill="1" applyBorder="1" applyAlignment="1">
      <alignment horizontal="left" vertical="center" wrapText="1"/>
      <protection/>
    </xf>
    <xf numFmtId="0" fontId="27" fillId="40" borderId="17" xfId="87" applyFont="1" applyFill="1" applyBorder="1" applyAlignment="1">
      <alignment horizontal="left" vertical="center" wrapText="1"/>
      <protection/>
    </xf>
    <xf numFmtId="173" fontId="9" fillId="44" borderId="43" xfId="0" applyNumberFormat="1" applyFont="1" applyFill="1" applyBorder="1" applyAlignment="1">
      <alignment vertical="top" wrapText="1"/>
    </xf>
    <xf numFmtId="173" fontId="9" fillId="44" borderId="44" xfId="0" applyNumberFormat="1" applyFont="1" applyFill="1" applyBorder="1" applyAlignment="1">
      <alignment vertical="top" wrapText="1"/>
    </xf>
    <xf numFmtId="0" fontId="27" fillId="46" borderId="4" xfId="87" applyFont="1" applyFill="1" applyBorder="1" applyAlignment="1">
      <alignment horizontal="center" vertical="center" wrapText="1"/>
      <protection/>
    </xf>
    <xf numFmtId="0" fontId="61" fillId="0" borderId="16" xfId="87" applyFont="1" applyFill="1" applyBorder="1" applyAlignment="1">
      <alignment horizontal="center" wrapText="1"/>
      <protection/>
    </xf>
    <xf numFmtId="0" fontId="61" fillId="0" borderId="17" xfId="87" applyFont="1" applyFill="1" applyBorder="1" applyAlignment="1">
      <alignment horizontal="center" wrapText="1"/>
      <protection/>
    </xf>
    <xf numFmtId="0" fontId="27" fillId="46" borderId="4" xfId="0" applyFont="1" applyFill="1" applyBorder="1" applyAlignment="1">
      <alignment horizontal="center" vertical="center"/>
    </xf>
    <xf numFmtId="0" fontId="27" fillId="46" borderId="16" xfId="0" applyFont="1" applyFill="1" applyBorder="1" applyAlignment="1">
      <alignment horizontal="center" vertical="center"/>
    </xf>
    <xf numFmtId="0" fontId="27" fillId="40" borderId="4" xfId="0" applyFont="1" applyFill="1" applyBorder="1" applyAlignment="1">
      <alignment horizontal="center" vertical="center"/>
    </xf>
    <xf numFmtId="0" fontId="27" fillId="40" borderId="16" xfId="0" applyFont="1" applyFill="1" applyBorder="1" applyAlignment="1">
      <alignment horizontal="center" vertical="center"/>
    </xf>
    <xf numFmtId="1" fontId="45" fillId="0" borderId="16" xfId="0" applyNumberFormat="1" applyFont="1" applyFill="1" applyBorder="1" applyAlignment="1">
      <alignment horizontal="center" vertical="center"/>
    </xf>
    <xf numFmtId="1" fontId="45" fillId="0" borderId="9" xfId="0" applyNumberFormat="1" applyFont="1" applyFill="1" applyBorder="1" applyAlignment="1">
      <alignment horizontal="center" vertical="center"/>
    </xf>
    <xf numFmtId="2" fontId="0" fillId="0" borderId="9" xfId="0" applyNumberFormat="1" applyFill="1" applyBorder="1" applyAlignment="1">
      <alignment horizontal="center" vertical="center"/>
    </xf>
    <xf numFmtId="2" fontId="0" fillId="0" borderId="17" xfId="0" applyNumberFormat="1" applyFill="1" applyBorder="1" applyAlignment="1">
      <alignment horizontal="center" vertical="center"/>
    </xf>
    <xf numFmtId="0" fontId="9" fillId="45" borderId="43" xfId="0" applyFont="1" applyFill="1" applyBorder="1" applyAlignment="1">
      <alignment horizontal="center" vertical="center" wrapText="1"/>
    </xf>
    <xf numFmtId="0" fontId="9" fillId="45" borderId="44" xfId="0" applyFont="1" applyFill="1" applyBorder="1" applyAlignment="1">
      <alignment horizontal="center" vertical="center" wrapText="1"/>
    </xf>
    <xf numFmtId="0" fontId="9" fillId="45" borderId="45" xfId="0" applyFont="1" applyFill="1" applyBorder="1" applyAlignment="1">
      <alignment horizontal="center" vertical="center" wrapText="1"/>
    </xf>
    <xf numFmtId="0" fontId="9" fillId="45" borderId="46" xfId="0" applyFont="1" applyFill="1" applyBorder="1" applyAlignment="1">
      <alignment horizontal="center" vertical="center" wrapText="1"/>
    </xf>
    <xf numFmtId="172" fontId="9" fillId="44" borderId="47" xfId="0" applyNumberFormat="1" applyFont="1" applyFill="1" applyBorder="1" applyAlignment="1">
      <alignment horizontal="center" vertical="center"/>
    </xf>
    <xf numFmtId="172" fontId="9" fillId="44" borderId="45" xfId="0" applyNumberFormat="1" applyFont="1" applyFill="1" applyBorder="1" applyAlignment="1">
      <alignment horizontal="center" vertical="center"/>
    </xf>
    <xf numFmtId="172" fontId="9" fillId="44" borderId="48" xfId="0" applyNumberFormat="1" applyFont="1" applyFill="1" applyBorder="1" applyAlignment="1">
      <alignment horizontal="center" vertical="center"/>
    </xf>
    <xf numFmtId="0" fontId="9" fillId="44" borderId="47" xfId="0" applyFont="1" applyFill="1" applyBorder="1" applyAlignment="1">
      <alignment horizontal="center" vertical="center"/>
    </xf>
    <xf numFmtId="0" fontId="9" fillId="44" borderId="45" xfId="0" applyFont="1" applyFill="1" applyBorder="1" applyAlignment="1">
      <alignment horizontal="center" vertical="center"/>
    </xf>
    <xf numFmtId="0" fontId="9" fillId="44" borderId="48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0" fontId="27" fillId="14" borderId="4" xfId="87" applyFont="1" applyFill="1" applyBorder="1" applyAlignment="1">
      <alignment horizontal="center" vertical="center" wrapText="1"/>
      <protection/>
    </xf>
    <xf numFmtId="0" fontId="9" fillId="2" borderId="1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27" fillId="40" borderId="4" xfId="87" applyFont="1" applyFill="1" applyBorder="1" applyAlignment="1">
      <alignment horizontal="center" vertical="center" wrapText="1"/>
      <protection/>
    </xf>
    <xf numFmtId="0" fontId="9" fillId="43" borderId="40" xfId="0" applyFont="1" applyFill="1" applyBorder="1" applyAlignment="1">
      <alignment horizontal="center" wrapText="1"/>
    </xf>
    <xf numFmtId="0" fontId="9" fillId="43" borderId="24" xfId="0" applyFont="1" applyFill="1" applyBorder="1" applyAlignment="1">
      <alignment horizontal="center" wrapText="1"/>
    </xf>
    <xf numFmtId="0" fontId="66" fillId="0" borderId="0" xfId="68" applyFont="1" applyAlignment="1" applyProtection="1">
      <alignment/>
      <protection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n" xfId="40"/>
    <cellStyle name="blue" xfId="41"/>
    <cellStyle name="Calculation" xfId="42"/>
    <cellStyle name="cell" xfId="43"/>
    <cellStyle name="Check Cell" xfId="44"/>
    <cellStyle name="Col&amp;RowHeadings" xfId="45"/>
    <cellStyle name="ColCodes" xfId="46"/>
    <cellStyle name="ColTitles" xfId="47"/>
    <cellStyle name="column" xfId="48"/>
    <cellStyle name="Comma" xfId="49"/>
    <cellStyle name="Comma [0]" xfId="50"/>
    <cellStyle name="comma(1)" xfId="51"/>
    <cellStyle name="Currency" xfId="52"/>
    <cellStyle name="Currency [0]" xfId="53"/>
    <cellStyle name="DataEntryCells" xfId="54"/>
    <cellStyle name="Dezimal_diff by immig" xfId="55"/>
    <cellStyle name="ErrRpt_DataEntryCells" xfId="56"/>
    <cellStyle name="ErrRpt-DataEntryCells" xfId="57"/>
    <cellStyle name="ErrRpt-GreyBackground" xfId="58"/>
    <cellStyle name="Explanatory Text" xfId="59"/>
    <cellStyle name="formula" xfId="60"/>
    <cellStyle name="gap" xfId="61"/>
    <cellStyle name="Good" xfId="62"/>
    <cellStyle name="GreyBackgroun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C" xfId="70"/>
    <cellStyle name="isced" xfId="71"/>
    <cellStyle name="ISCED Titles" xfId="72"/>
    <cellStyle name="level1a" xfId="73"/>
    <cellStyle name="level2" xfId="74"/>
    <cellStyle name="level2a" xfId="75"/>
    <cellStyle name="level3" xfId="76"/>
    <cellStyle name="Linked Cell" xfId="77"/>
    <cellStyle name="Migliaia (0)_conti99" xfId="78"/>
    <cellStyle name="Neutral" xfId="79"/>
    <cellStyle name="Normal 2" xfId="80"/>
    <cellStyle name="Normal 2 2" xfId="81"/>
    <cellStyle name="Normal 2 2 2" xfId="82"/>
    <cellStyle name="Normal 2 2 2 2" xfId="83"/>
    <cellStyle name="Normal 2 2 2 3" xfId="84"/>
    <cellStyle name="Normal 2 2 2 3 3" xfId="85"/>
    <cellStyle name="Normal 2 2 2 4" xfId="86"/>
    <cellStyle name="Normal 2 3" xfId="87"/>
    <cellStyle name="Normal 3" xfId="88"/>
    <cellStyle name="Normal 3 2" xfId="89"/>
    <cellStyle name="Normal 4" xfId="90"/>
    <cellStyle name="Normal 5" xfId="91"/>
    <cellStyle name="Normal 6" xfId="92"/>
    <cellStyle name="Normal 8 10" xfId="93"/>
    <cellStyle name="Normal_PISAPartIIStudents_Filled 2 2" xfId="94"/>
    <cellStyle name="Note" xfId="95"/>
    <cellStyle name="Output" xfId="96"/>
    <cellStyle name="Percent" xfId="97"/>
    <cellStyle name="Percent 2" xfId="98"/>
    <cellStyle name="Percent 2 2" xfId="99"/>
    <cellStyle name="Percent 3" xfId="100"/>
    <cellStyle name="Prozent_SubCatperStud" xfId="101"/>
    <cellStyle name="row" xfId="102"/>
    <cellStyle name="RowCodes" xfId="103"/>
    <cellStyle name="Row-Col Headings" xfId="104"/>
    <cellStyle name="RowTitles" xfId="105"/>
    <cellStyle name="RowTitles1-Detail" xfId="106"/>
    <cellStyle name="RowTitles-Col2" xfId="107"/>
    <cellStyle name="RowTitles-Detail" xfId="108"/>
    <cellStyle name="Standard_Info" xfId="109"/>
    <cellStyle name="Table No." xfId="110"/>
    <cellStyle name="Table Title" xfId="111"/>
    <cellStyle name="temp" xfId="112"/>
    <cellStyle name="Title" xfId="113"/>
    <cellStyle name="title1" xfId="114"/>
    <cellStyle name="Total" xfId="115"/>
    <cellStyle name="Warning Text" xfId="116"/>
  </cellStyles>
  <dxfs count="130">
    <dxf>
      <font>
        <b/>
        <i val="0"/>
      </font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4" tint="0.3999499976634979"/>
        </patternFill>
      </fill>
    </dxf>
    <dxf>
      <fill>
        <patternFill>
          <bgColor theme="3" tint="0.5999600291252136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4" tint="0.3999499976634979"/>
        </patternFill>
      </fill>
    </dxf>
    <dxf>
      <fill>
        <patternFill>
          <bgColor theme="3" tint="0.5999600291252136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4" tint="0.3999499976634979"/>
        </patternFill>
      </fill>
    </dxf>
    <dxf>
      <fill>
        <patternFill>
          <bgColor theme="3" tint="0.5999600291252136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4" tint="0.3999499976634979"/>
        </patternFill>
      </fill>
    </dxf>
    <dxf>
      <fill>
        <patternFill>
          <bgColor theme="3" tint="0.5999600291252136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4" tint="0.3999499976634979"/>
        </patternFill>
      </fill>
    </dxf>
    <dxf>
      <fill>
        <patternFill>
          <bgColor theme="4" tint="0.3999499976634979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4" tint="0.3999499976634979"/>
        </patternFill>
      </fill>
    </dxf>
    <dxf>
      <fill>
        <patternFill>
          <bgColor theme="3" tint="0.5999600291252136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4" tint="0.3999499976634979"/>
        </patternFill>
      </fill>
    </dxf>
    <dxf>
      <fill>
        <patternFill>
          <bgColor theme="3" tint="0.5999600291252136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ill>
        <patternFill>
          <bgColor theme="3" tint="0.7999799847602844"/>
        </patternFill>
      </fill>
    </dxf>
    <dxf>
      <fill>
        <patternFill>
          <bgColor theme="4" tint="0.3999499976634979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ill>
        <patternFill>
          <bgColor theme="3" tint="0.7999799847602844"/>
        </patternFill>
      </fill>
    </dxf>
    <dxf>
      <fill>
        <patternFill>
          <bgColor theme="4" tint="0.3999499976634979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ill>
        <patternFill>
          <bgColor theme="3" tint="0.7999799847602844"/>
        </patternFill>
      </fill>
    </dxf>
    <dxf>
      <fill>
        <patternFill>
          <bgColor theme="4" tint="0.3999499976634979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ill>
        <patternFill>
          <bgColor theme="3" tint="0.7999799847602844"/>
        </patternFill>
      </fill>
    </dxf>
    <dxf>
      <fill>
        <patternFill>
          <bgColor theme="4" tint="0.3999499976634979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ill>
        <patternFill>
          <bgColor theme="3" tint="0.7999799847602844"/>
        </patternFill>
      </fill>
    </dxf>
    <dxf>
      <fill>
        <patternFill>
          <bgColor theme="4" tint="0.3999499976634979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ill>
        <patternFill>
          <bgColor theme="3" tint="0.7999799847602844"/>
        </patternFill>
      </fill>
    </dxf>
    <dxf>
      <fill>
        <patternFill>
          <bgColor theme="4" tint="0.3999499976634979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ill>
        <patternFill>
          <bgColor theme="3" tint="0.7999799847602844"/>
        </patternFill>
      </fill>
    </dxf>
    <dxf>
      <fill>
        <patternFill>
          <bgColor theme="4" tint="0.3999499976634979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ill>
        <patternFill>
          <bgColor theme="3" tint="0.7999799847602844"/>
        </patternFill>
      </fill>
    </dxf>
    <dxf>
      <fill>
        <patternFill>
          <bgColor theme="4" tint="0.3999499976634979"/>
        </patternFill>
      </fill>
    </dxf>
    <dxf>
      <font>
        <b/>
        <i val="0"/>
      </font>
      <fill>
        <patternFill>
          <bgColor theme="3" tint="0.5999600291252136"/>
        </patternFill>
      </fill>
    </dxf>
    <dxf>
      <font>
        <b val="0"/>
        <i val="0"/>
      </font>
      <fill>
        <patternFill>
          <bgColor theme="3" tint="0.5999600291252136"/>
        </patternFill>
      </fill>
    </dxf>
    <dxf>
      <fill>
        <patternFill>
          <bgColor theme="0"/>
        </patternFill>
      </fill>
    </dxf>
    <dxf>
      <fill>
        <patternFill>
          <bgColor theme="0" tint="-0.3499799966812134"/>
        </patternFill>
      </fill>
    </dxf>
    <dxf>
      <font>
        <b val="0"/>
        <i val="0"/>
      </font>
      <fill>
        <patternFill>
          <bgColor theme="3" tint="0.5999600291252136"/>
        </patternFill>
      </fill>
    </dxf>
    <dxf>
      <fill>
        <patternFill>
          <bgColor theme="0"/>
        </patternFill>
      </fill>
    </dxf>
    <dxf>
      <fill>
        <patternFill>
          <bgColor theme="0" tint="-0.3499799966812134"/>
        </patternFill>
      </fill>
    </dxf>
    <dxf>
      <font>
        <b val="0"/>
        <i val="0"/>
      </font>
      <fill>
        <patternFill>
          <bgColor theme="3" tint="0.5999600291252136"/>
        </patternFill>
      </fill>
    </dxf>
    <dxf>
      <fill>
        <patternFill>
          <bgColor theme="0"/>
        </patternFill>
      </fill>
    </dxf>
    <dxf>
      <fill>
        <patternFill>
          <bgColor theme="0" tint="-0.3499799966812134"/>
        </patternFill>
      </fill>
    </dxf>
    <dxf>
      <font>
        <b val="0"/>
        <i val="0"/>
      </font>
      <fill>
        <patternFill>
          <bgColor theme="3" tint="0.5999600291252136"/>
        </patternFill>
      </fill>
    </dxf>
    <dxf>
      <fill>
        <patternFill>
          <bgColor theme="0"/>
        </patternFill>
      </fill>
    </dxf>
    <dxf>
      <fill>
        <patternFill>
          <bgColor theme="0" tint="-0.3499799966812134"/>
        </patternFill>
      </fill>
    </dxf>
    <dxf>
      <font>
        <b val="0"/>
        <i val="0"/>
      </font>
      <fill>
        <patternFill>
          <bgColor theme="3" tint="0.5999600291252136"/>
        </patternFill>
      </fill>
    </dxf>
    <dxf>
      <fill>
        <patternFill>
          <bgColor theme="0"/>
        </patternFill>
      </fill>
    </dxf>
    <dxf>
      <fill>
        <patternFill>
          <bgColor theme="0" tint="-0.3499799966812134"/>
        </patternFill>
      </fill>
    </dxf>
    <dxf>
      <font>
        <b val="0"/>
        <i val="0"/>
      </font>
      <fill>
        <patternFill>
          <bgColor theme="3" tint="0.5999600291252136"/>
        </patternFill>
      </fill>
    </dxf>
    <dxf>
      <fill>
        <patternFill>
          <bgColor theme="0"/>
        </patternFill>
      </fill>
    </dxf>
    <dxf>
      <fill>
        <patternFill>
          <bgColor theme="0" tint="-0.349979996681213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Q_ISC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G_12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1_ALL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11_AL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7\FIN94\F11_A9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12_ALL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13_ALL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ontt_g\My%20Documents\SharePoint%20Drafts\oecdemeamicrosoftonlinecom-1.sharepoint.emea.microsoftonline.com\pisa2009ir\Content\Applic\UOE\Ind2006\data2001\E9C3NAGE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ontt_g\My%20Documents\SharePoint%20Drafts\oecdemeamicrosoftonlinecom-1.sharepoint.emea.microsoftonline.com\pisa2009ir\Content\Applic\UOE\Ind2006\data2001\E9C3NE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ontt_g\My%20Documents\SharePoint%20Drafts\oecdemeamicrosoftonlinecom-1.sharepoint.emea.microsoftonline.com\pisa2009ir\Content\NWB\POpula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ontt_g\My%20Documents\SharePoint%20Drafts\oecdemeamicrosoftonlinecom-1.sharepoint.emea.microsoftonline.com\pisa2009ir\Content\PISA\EduExpe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Q_ISC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ontt_g\My%20Documents\SharePoint%20Drafts\oecdemeamicrosoftonlinecom-1.sharepoint.emea.microsoftonline.com\pisa2009ir\Content\AS\CD%20Australia\PISA%20Plus\PISA%20Plus%20Final%20Charts\IRPISAPlus_Chap5_ChartCorrect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ontt_g\My%20Documents\SharePoint%20Drafts\oecdemeamicrosoftonlinecom-1.sharepoint.emea.microsoftonline.com\pisa2009ir\Content\APPLIC\UOE\IND98\FIN95\F5_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TEMP\SUBSNEU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Q_ISC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Q_ISC56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ontt_g\My%20Documents\SharePoint%20Drafts\oecdemeamicrosoftonlinecom-1.sharepoint.emea.microsoftonline.com\pisa2009ir\Content\applic\uoe\ind2002\calcul_B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1_TIM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G_56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_ISC1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>
            <v>1792.9</v>
          </cell>
          <cell r="J2" t="str">
            <v/>
          </cell>
          <cell r="K2">
            <v>535.9</v>
          </cell>
          <cell r="L2" t="str">
            <v/>
          </cell>
        </row>
        <row r="3">
          <cell r="A3" t="str">
            <v>Canada</v>
          </cell>
          <cell r="B3" t="str">
            <v/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</row>
        <row r="4">
          <cell r="A4" t="str">
            <v>Czech Republic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>
            <v>1610</v>
          </cell>
          <cell r="I4" t="str">
            <v/>
          </cell>
          <cell r="J4">
            <v>201</v>
          </cell>
          <cell r="K4" t="str">
            <v/>
          </cell>
          <cell r="L4" t="str">
            <v/>
          </cell>
        </row>
        <row r="5">
          <cell r="A5" t="str">
            <v>Denmark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  <cell r="L5" t="str">
            <v/>
          </cell>
        </row>
        <row r="6">
          <cell r="A6" t="str">
            <v>France</v>
          </cell>
          <cell r="B6" t="str">
            <v/>
          </cell>
          <cell r="C6" t="str">
            <v/>
          </cell>
          <cell r="D6">
            <v>7.4</v>
          </cell>
          <cell r="E6" t="str">
            <v/>
          </cell>
          <cell r="F6">
            <v>3918</v>
          </cell>
          <cell r="G6">
            <v>8147.2</v>
          </cell>
          <cell r="H6" t="str">
            <v/>
          </cell>
          <cell r="I6">
            <v>2243</v>
          </cell>
          <cell r="J6">
            <v>542</v>
          </cell>
          <cell r="K6">
            <v>1348</v>
          </cell>
          <cell r="L6" t="str">
            <v/>
          </cell>
        </row>
        <row r="7">
          <cell r="A7" t="str">
            <v>Ireland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>
            <v>0.8</v>
          </cell>
          <cell r="I7">
            <v>21</v>
          </cell>
          <cell r="J7" t="str">
            <v/>
          </cell>
          <cell r="K7">
            <v>2.5</v>
          </cell>
          <cell r="L7" t="str">
            <v/>
          </cell>
        </row>
        <row r="8">
          <cell r="A8" t="str">
            <v>New Zealand</v>
          </cell>
          <cell r="B8" t="str">
            <v/>
          </cell>
          <cell r="C8" t="str">
            <v/>
          </cell>
          <cell r="D8">
            <v>1.739</v>
          </cell>
          <cell r="E8" t="str">
            <v/>
          </cell>
          <cell r="F8">
            <v>31.986</v>
          </cell>
          <cell r="G8">
            <v>0.068</v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</row>
        <row r="9">
          <cell r="A9" t="str">
            <v>Spain</v>
          </cell>
          <cell r="B9" t="str">
            <v/>
          </cell>
          <cell r="C9">
            <v>1494.5</v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</row>
        <row r="10">
          <cell r="A10" t="str">
            <v>Sweden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</row>
        <row r="11">
          <cell r="A11" t="str">
            <v>Switzerland</v>
          </cell>
          <cell r="B11" t="str">
            <v/>
          </cell>
          <cell r="C11" t="str">
            <v/>
          </cell>
          <cell r="D11">
            <v>25.1</v>
          </cell>
          <cell r="E11">
            <v>0.03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</row>
        <row r="12">
          <cell r="A12" t="str">
            <v>United Kingdom</v>
          </cell>
          <cell r="B12" t="str">
            <v/>
          </cell>
          <cell r="C12" t="str">
            <v/>
          </cell>
          <cell r="D12">
            <v>7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G_123"/>
    </sheetNames>
    <sheetDataSet>
      <sheetData sheetId="0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84.39070601895516</v>
          </cell>
          <cell r="D2">
            <v>88.1569601390786</v>
          </cell>
          <cell r="E2">
            <v>11.843039860921396</v>
          </cell>
          <cell r="F2" t="str">
            <v>n </v>
          </cell>
          <cell r="G2" t="str">
            <v/>
          </cell>
          <cell r="H2">
            <v>100</v>
          </cell>
          <cell r="I2" t="str">
            <v>n </v>
          </cell>
          <cell r="J2" t="str">
            <v>n </v>
          </cell>
          <cell r="K2" t="str">
            <v>n </v>
          </cell>
          <cell r="L2" t="str">
            <v>n </v>
          </cell>
          <cell r="M2" t="str">
            <v>n </v>
          </cell>
          <cell r="N2">
            <v>88.1569601390786</v>
          </cell>
          <cell r="O2">
            <v>11.843039860921396</v>
          </cell>
          <cell r="P2" t="str">
            <v>n </v>
          </cell>
          <cell r="Q2" t="str">
            <v/>
          </cell>
          <cell r="R2" t="str">
            <v>n </v>
          </cell>
          <cell r="S2" t="str">
            <v>n </v>
          </cell>
          <cell r="T2" t="str">
            <v>n </v>
          </cell>
          <cell r="U2" t="str">
            <v>n </v>
          </cell>
          <cell r="V2" t="str">
            <v/>
          </cell>
          <cell r="W2" t="str">
            <v/>
          </cell>
          <cell r="X2">
            <v>15.609293981044841</v>
          </cell>
          <cell r="Y2">
            <v>88.1569601390786</v>
          </cell>
          <cell r="Z2" t="str">
            <v>  </v>
          </cell>
          <cell r="AA2">
            <v>11.843039860921396</v>
          </cell>
          <cell r="AB2" t="str">
            <v>  </v>
          </cell>
          <cell r="AC2">
            <v>0</v>
          </cell>
          <cell r="AD2" t="str">
            <v>n </v>
          </cell>
          <cell r="AE2" t="str">
            <v/>
          </cell>
          <cell r="AF2" t="str">
            <v>  </v>
          </cell>
          <cell r="AG2">
            <v>0</v>
          </cell>
          <cell r="AH2" t="str">
            <v>n </v>
          </cell>
          <cell r="AI2">
            <v>0</v>
          </cell>
          <cell r="AJ2" t="str">
            <v>n </v>
          </cell>
          <cell r="AK2">
            <v>0</v>
          </cell>
          <cell r="AL2" t="str">
            <v>n </v>
          </cell>
          <cell r="AM2">
            <v>0</v>
          </cell>
          <cell r="AN2" t="str">
            <v>n </v>
          </cell>
          <cell r="AO2" t="str">
            <v/>
          </cell>
          <cell r="AP2" t="str">
            <v>  </v>
          </cell>
          <cell r="AQ2" t="str">
            <v/>
          </cell>
          <cell r="AR2" t="str">
            <v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</v>
          </cell>
          <cell r="D3">
            <v>75.75172896153775</v>
          </cell>
          <cell r="E3">
            <v>15.290230387516504</v>
          </cell>
          <cell r="F3" t="str">
            <v>n </v>
          </cell>
          <cell r="G3" t="str">
            <v/>
          </cell>
          <cell r="H3">
            <v>91.04195934905427</v>
          </cell>
          <cell r="I3">
            <v>8.047584880404699</v>
          </cell>
          <cell r="J3" t="str">
            <v>n </v>
          </cell>
          <cell r="K3">
            <v>8.047584880404699</v>
          </cell>
          <cell r="L3">
            <v>0.9104557705410277</v>
          </cell>
          <cell r="M3">
            <v>8.958040650945728</v>
          </cell>
          <cell r="N3">
            <v>83.2052929255467</v>
          </cell>
          <cell r="O3">
            <v>16.79470707445329</v>
          </cell>
          <cell r="P3" t="str">
            <v>n </v>
          </cell>
          <cell r="Q3" t="str">
            <v/>
          </cell>
          <cell r="R3">
            <v>89.83644073500706</v>
          </cell>
          <cell r="S3" t="str">
            <v>n </v>
          </cell>
          <cell r="T3">
            <v>89.83644073500706</v>
          </cell>
          <cell r="U3">
            <v>10.16355926499293</v>
          </cell>
          <cell r="V3" t="str">
            <v/>
          </cell>
          <cell r="W3" t="str">
            <v/>
          </cell>
          <cell r="X3">
            <v>11.620136738837346</v>
          </cell>
          <cell r="Y3">
            <v>83.2052929255467</v>
          </cell>
          <cell r="Z3" t="str">
            <v>  </v>
          </cell>
          <cell r="AA3">
            <v>16.79470707445329</v>
          </cell>
          <cell r="AB3" t="str">
            <v>  </v>
          </cell>
          <cell r="AC3">
            <v>0</v>
          </cell>
          <cell r="AD3" t="str">
            <v>n </v>
          </cell>
          <cell r="AE3" t="str">
            <v/>
          </cell>
          <cell r="AF3" t="str">
            <v>  </v>
          </cell>
          <cell r="AG3">
            <v>89.83644073500706</v>
          </cell>
          <cell r="AH3" t="str">
            <v>  </v>
          </cell>
          <cell r="AI3">
            <v>0</v>
          </cell>
          <cell r="AJ3" t="str">
            <v>n </v>
          </cell>
          <cell r="AK3">
            <v>89.83644073500706</v>
          </cell>
          <cell r="AL3" t="str">
            <v>  </v>
          </cell>
          <cell r="AM3">
            <v>10.16355926499293</v>
          </cell>
          <cell r="AN3" t="str">
            <v>  </v>
          </cell>
          <cell r="AO3" t="str">
            <v/>
          </cell>
          <cell r="AP3" t="str">
            <v>  </v>
          </cell>
          <cell r="AQ3" t="str">
            <v/>
          </cell>
          <cell r="AR3" t="str">
            <v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98.91613537683847</v>
          </cell>
          <cell r="E4">
            <v>0.3138234734618367</v>
          </cell>
          <cell r="F4" t="str">
            <v>a </v>
          </cell>
          <cell r="G4" t="str">
            <v/>
          </cell>
          <cell r="H4">
            <v>99.2299588503003</v>
          </cell>
          <cell r="I4">
            <v>0.6132962811751526</v>
          </cell>
          <cell r="J4" t="str">
            <v>a </v>
          </cell>
          <cell r="K4">
            <v>0.6132962811751526</v>
          </cell>
          <cell r="L4">
            <v>0.1567448685245402</v>
          </cell>
          <cell r="M4">
            <v>0.7700411496996928</v>
          </cell>
          <cell r="N4">
            <v>99.68374120366684</v>
          </cell>
          <cell r="O4">
            <v>0.31625879633314685</v>
          </cell>
          <cell r="P4" t="str">
            <v>a </v>
          </cell>
          <cell r="Q4" t="str">
            <v/>
          </cell>
          <cell r="R4">
            <v>79.64461138399305</v>
          </cell>
          <cell r="S4" t="str">
            <v>a </v>
          </cell>
          <cell r="T4">
            <v>79.64461138399305</v>
          </cell>
          <cell r="U4">
            <v>20.355388616006934</v>
          </cell>
          <cell r="V4" t="str">
            <v/>
          </cell>
          <cell r="W4" t="str">
            <v/>
          </cell>
          <cell r="X4">
            <v>0.9846318562937569</v>
          </cell>
          <cell r="Y4">
            <v>99.68374120366684</v>
          </cell>
          <cell r="Z4" t="str">
            <v>  </v>
          </cell>
          <cell r="AA4">
            <v>0.31625879633314685</v>
          </cell>
          <cell r="AB4" t="str">
            <v>  </v>
          </cell>
          <cell r="AC4">
            <v>0</v>
          </cell>
          <cell r="AD4" t="str">
            <v>a </v>
          </cell>
          <cell r="AE4" t="str">
            <v/>
          </cell>
          <cell r="AF4" t="str">
            <v>  </v>
          </cell>
          <cell r="AG4">
            <v>79.64461138399305</v>
          </cell>
          <cell r="AH4" t="str">
            <v>  </v>
          </cell>
          <cell r="AI4">
            <v>0</v>
          </cell>
          <cell r="AJ4" t="str">
            <v>a </v>
          </cell>
          <cell r="AK4">
            <v>79.64461138399305</v>
          </cell>
          <cell r="AL4" t="str">
            <v>  </v>
          </cell>
          <cell r="AM4">
            <v>20.355388616006934</v>
          </cell>
          <cell r="AN4" t="str">
            <v>  </v>
          </cell>
          <cell r="AO4" t="str">
            <v/>
          </cell>
          <cell r="AP4" t="str">
            <v>  </v>
          </cell>
          <cell r="AQ4" t="str">
            <v/>
          </cell>
          <cell r="AR4" t="str">
            <v>  </v>
          </cell>
          <cell r="AS4">
            <v>0.9846318562937569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62.40301770328776</v>
          </cell>
          <cell r="F5" t="str">
            <v>n </v>
          </cell>
          <cell r="G5" t="str">
            <v/>
          </cell>
          <cell r="H5">
            <v>99.722886161756</v>
          </cell>
          <cell r="I5">
            <v>0.2771138382440039</v>
          </cell>
          <cell r="J5" t="str">
            <v>  </v>
          </cell>
          <cell r="K5">
            <v>0.2771138382440039</v>
          </cell>
          <cell r="L5" t="str">
            <v>  </v>
          </cell>
          <cell r="M5">
            <v>0.2771138382440039</v>
          </cell>
          <cell r="N5">
            <v>37.4235743617903</v>
          </cell>
          <cell r="O5">
            <v>62.576425638209706</v>
          </cell>
          <cell r="P5" t="str">
            <v>n </v>
          </cell>
          <cell r="Q5" t="str">
            <v/>
          </cell>
          <cell r="R5">
            <v>100</v>
          </cell>
          <cell r="S5" t="str">
            <v>  </v>
          </cell>
          <cell r="T5">
            <v>100</v>
          </cell>
          <cell r="U5" t="str">
            <v>  </v>
          </cell>
          <cell r="V5" t="str">
            <v/>
          </cell>
          <cell r="W5" t="str">
            <v/>
          </cell>
          <cell r="X5" t="str">
            <v>m</v>
          </cell>
          <cell r="Y5">
            <v>37.4235743617903</v>
          </cell>
          <cell r="Z5" t="str">
            <v>  </v>
          </cell>
          <cell r="AA5">
            <v>62.576425638209706</v>
          </cell>
          <cell r="AB5" t="str">
            <v>  </v>
          </cell>
          <cell r="AC5">
            <v>0</v>
          </cell>
          <cell r="AD5" t="str">
            <v>n </v>
          </cell>
          <cell r="AE5" t="str">
            <v/>
          </cell>
          <cell r="AF5" t="str">
            <v>  </v>
          </cell>
          <cell r="AG5">
            <v>100</v>
          </cell>
          <cell r="AH5" t="str">
            <v>  </v>
          </cell>
          <cell r="AI5">
            <v>0</v>
          </cell>
          <cell r="AJ5" t="str">
            <v>  </v>
          </cell>
          <cell r="AK5">
            <v>100</v>
          </cell>
          <cell r="AL5" t="str">
            <v>  </v>
          </cell>
          <cell r="AM5">
            <v>0</v>
          </cell>
          <cell r="AN5" t="str">
            <v>  </v>
          </cell>
          <cell r="AO5" t="str">
            <v/>
          </cell>
          <cell r="AP5" t="str">
            <v>  </v>
          </cell>
          <cell r="AQ5" t="str">
            <v/>
          </cell>
          <cell r="AR5" t="str">
            <v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</v>
          </cell>
          <cell r="E6" t="str">
            <v>xr</v>
          </cell>
          <cell r="F6" t="str">
            <v>xr</v>
          </cell>
          <cell r="G6" t="str">
            <v/>
          </cell>
          <cell r="H6">
            <v>99.99819884681786</v>
          </cell>
          <cell r="I6">
            <v>0.001801153182156543</v>
          </cell>
          <cell r="J6" t="str">
            <v>m </v>
          </cell>
          <cell r="K6">
            <v>0.001801153182156543</v>
          </cell>
          <cell r="L6" t="str">
            <v>m </v>
          </cell>
          <cell r="M6">
            <v>0.001801153182156543</v>
          </cell>
          <cell r="N6">
            <v>97.76734817279998</v>
          </cell>
          <cell r="O6" t="str">
            <v>xr</v>
          </cell>
          <cell r="P6" t="str">
            <v>xr</v>
          </cell>
          <cell r="Q6" t="str">
            <v/>
          </cell>
          <cell r="R6" t="str">
            <v>m.</v>
          </cell>
          <cell r="S6" t="str">
            <v>m </v>
          </cell>
          <cell r="T6" t="str">
            <v>m.</v>
          </cell>
          <cell r="U6" t="str">
            <v>m </v>
          </cell>
          <cell r="V6" t="str">
            <v/>
          </cell>
          <cell r="W6" t="str">
            <v/>
          </cell>
          <cell r="X6" t="str">
            <v>m</v>
          </cell>
          <cell r="Y6">
            <v>97.76734817279998</v>
          </cell>
          <cell r="Z6" t="str">
            <v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 t="str">
            <v/>
          </cell>
          <cell r="AF6" t="str">
            <v>  </v>
          </cell>
          <cell r="AG6">
            <v>100</v>
          </cell>
          <cell r="AH6" t="str">
            <v>m </v>
          </cell>
          <cell r="AI6">
            <v>0</v>
          </cell>
          <cell r="AJ6" t="str">
            <v>m </v>
          </cell>
          <cell r="AK6">
            <v>100</v>
          </cell>
          <cell r="AL6" t="str">
            <v>m </v>
          </cell>
          <cell r="AM6">
            <v>0</v>
          </cell>
          <cell r="AN6" t="str">
            <v>m </v>
          </cell>
          <cell r="AO6" t="str">
            <v/>
          </cell>
          <cell r="AP6" t="str">
            <v>  </v>
          </cell>
          <cell r="AQ6" t="str">
            <v/>
          </cell>
          <cell r="AR6" t="str">
            <v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</v>
          </cell>
          <cell r="E7">
            <v>1.0168808493470434</v>
          </cell>
          <cell r="F7">
            <v>0.7111317023846232</v>
          </cell>
          <cell r="G7" t="str">
            <v/>
          </cell>
          <cell r="H7">
            <v>100</v>
          </cell>
          <cell r="I7" t="str">
            <v>xr</v>
          </cell>
          <cell r="J7" t="str">
            <v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</v>
          </cell>
          <cell r="O7">
            <v>1.0168808493470434</v>
          </cell>
          <cell r="P7">
            <v>0.7111317023846232</v>
          </cell>
          <cell r="Q7" t="str">
            <v/>
          </cell>
          <cell r="R7" t="str">
            <v>xr</v>
          </cell>
          <cell r="S7" t="str">
            <v>a </v>
          </cell>
          <cell r="T7" t="str">
            <v>xr</v>
          </cell>
          <cell r="U7" t="str">
            <v>xr</v>
          </cell>
          <cell r="V7" t="str">
            <v/>
          </cell>
          <cell r="W7" t="str">
            <v/>
          </cell>
          <cell r="X7" t="str">
            <v>m</v>
          </cell>
          <cell r="Y7">
            <v>98.27198744826833</v>
          </cell>
          <cell r="Z7" t="str">
            <v>  </v>
          </cell>
          <cell r="AA7">
            <v>1.0168808493470434</v>
          </cell>
          <cell r="AB7" t="str">
            <v>  </v>
          </cell>
          <cell r="AC7">
            <v>0.7111317023846232</v>
          </cell>
          <cell r="AD7" t="str">
            <v>  </v>
          </cell>
          <cell r="AE7" t="str">
            <v/>
          </cell>
          <cell r="AF7" t="str">
            <v>  </v>
          </cell>
          <cell r="AG7">
            <v>0</v>
          </cell>
          <cell r="AH7" t="str">
            <v>xr</v>
          </cell>
          <cell r="AI7">
            <v>0</v>
          </cell>
          <cell r="AJ7" t="str">
            <v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 t="str">
            <v/>
          </cell>
          <cell r="AP7" t="str">
            <v>  </v>
          </cell>
          <cell r="AQ7" t="str">
            <v/>
          </cell>
          <cell r="AR7" t="str">
            <v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>m </v>
          </cell>
          <cell r="E8" t="str">
            <v>m </v>
          </cell>
          <cell r="F8" t="str">
            <v>m </v>
          </cell>
          <cell r="G8" t="str">
            <v>m </v>
          </cell>
          <cell r="H8" t="str">
            <v>m </v>
          </cell>
          <cell r="I8" t="str">
            <v>m </v>
          </cell>
          <cell r="J8" t="str">
            <v>m </v>
          </cell>
          <cell r="K8" t="str">
            <v>m </v>
          </cell>
          <cell r="L8" t="str">
            <v>m </v>
          </cell>
          <cell r="M8" t="str">
            <v>m </v>
          </cell>
          <cell r="N8">
            <v>91.8956136368747</v>
          </cell>
          <cell r="O8">
            <v>7.67097709084727</v>
          </cell>
          <cell r="P8">
            <v>0.433409272277974</v>
          </cell>
          <cell r="Q8" t="str">
            <v/>
          </cell>
          <cell r="R8" t="str">
            <v>m </v>
          </cell>
          <cell r="S8" t="str">
            <v>m </v>
          </cell>
          <cell r="T8" t="str">
            <v>m </v>
          </cell>
          <cell r="U8" t="str">
            <v>m </v>
          </cell>
          <cell r="V8" t="str">
            <v>m </v>
          </cell>
          <cell r="W8" t="str">
            <v>m </v>
          </cell>
          <cell r="X8" t="str">
            <v>m</v>
          </cell>
          <cell r="Y8">
            <v>91.8956136368747</v>
          </cell>
          <cell r="Z8" t="str">
            <v>  </v>
          </cell>
          <cell r="AA8">
            <v>7.67097709084727</v>
          </cell>
          <cell r="AB8" t="str">
            <v>  </v>
          </cell>
          <cell r="AC8">
            <v>0.433409272277974</v>
          </cell>
          <cell r="AD8" t="str">
            <v>  </v>
          </cell>
          <cell r="AE8" t="str">
            <v/>
          </cell>
          <cell r="AF8" t="str">
            <v>  </v>
          </cell>
          <cell r="AG8">
            <v>0</v>
          </cell>
          <cell r="AH8" t="str">
            <v>m </v>
          </cell>
          <cell r="AI8">
            <v>0</v>
          </cell>
          <cell r="AJ8" t="str">
            <v>m </v>
          </cell>
          <cell r="AK8">
            <v>0</v>
          </cell>
          <cell r="AL8" t="str">
            <v>m </v>
          </cell>
          <cell r="AM8">
            <v>0</v>
          </cell>
          <cell r="AN8" t="str">
            <v>m </v>
          </cell>
          <cell r="AO8">
            <v>0</v>
          </cell>
          <cell r="AP8" t="str">
            <v>m </v>
          </cell>
          <cell r="AQ8">
            <v>0</v>
          </cell>
          <cell r="AR8" t="str">
            <v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 t="str">
            <v/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 t="str">
            <v/>
          </cell>
          <cell r="W9" t="str">
            <v/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 t="str">
            <v/>
          </cell>
          <cell r="AP9" t="str">
            <v>xc</v>
          </cell>
          <cell r="AQ9" t="str">
            <v/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</v>
          </cell>
          <cell r="E10">
            <v>3.29057693824833</v>
          </cell>
          <cell r="F10" t="str">
            <v>a </v>
          </cell>
          <cell r="G10" t="str">
            <v/>
          </cell>
          <cell r="H10">
            <v>92.99586730885547</v>
          </cell>
          <cell r="I10">
            <v>7.004132691144552</v>
          </cell>
          <cell r="J10" t="str">
            <v>a </v>
          </cell>
          <cell r="K10">
            <v>7.004132691144552</v>
          </cell>
          <cell r="L10" t="str">
            <v>n </v>
          </cell>
          <cell r="M10">
            <v>7.004132691144552</v>
          </cell>
          <cell r="N10">
            <v>96.46158798936757</v>
          </cell>
          <cell r="O10">
            <v>3.53841201063242</v>
          </cell>
          <cell r="P10" t="str">
            <v>a </v>
          </cell>
          <cell r="Q10" t="str">
            <v/>
          </cell>
          <cell r="R10">
            <v>100</v>
          </cell>
          <cell r="S10" t="str">
            <v>a </v>
          </cell>
          <cell r="T10">
            <v>100</v>
          </cell>
          <cell r="U10" t="str">
            <v>n </v>
          </cell>
          <cell r="V10" t="str">
            <v/>
          </cell>
          <cell r="W10" t="str">
            <v/>
          </cell>
          <cell r="X10" t="str">
            <v>m</v>
          </cell>
          <cell r="Y10">
            <v>96.46158798936757</v>
          </cell>
          <cell r="Z10" t="str">
            <v>  </v>
          </cell>
          <cell r="AA10">
            <v>3.53841201063242</v>
          </cell>
          <cell r="AB10" t="str">
            <v>  </v>
          </cell>
          <cell r="AC10">
            <v>0</v>
          </cell>
          <cell r="AD10" t="str">
            <v>a </v>
          </cell>
          <cell r="AE10" t="str">
            <v/>
          </cell>
          <cell r="AF10" t="str">
            <v>  </v>
          </cell>
          <cell r="AG10">
            <v>100</v>
          </cell>
          <cell r="AH10" t="str">
            <v>  </v>
          </cell>
          <cell r="AI10">
            <v>0</v>
          </cell>
          <cell r="AJ10" t="str">
            <v>a </v>
          </cell>
          <cell r="AK10">
            <v>100</v>
          </cell>
          <cell r="AL10" t="str">
            <v>  </v>
          </cell>
          <cell r="AM10">
            <v>0</v>
          </cell>
          <cell r="AN10" t="str">
            <v>n </v>
          </cell>
          <cell r="AO10" t="str">
            <v/>
          </cell>
          <cell r="AP10" t="str">
            <v>  </v>
          </cell>
          <cell r="AQ10" t="str">
            <v/>
          </cell>
          <cell r="AR10" t="str">
            <v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98.10545640903483</v>
          </cell>
          <cell r="D11">
            <v>81.2486947267788</v>
          </cell>
          <cell r="E11">
            <v>6.230616008529912</v>
          </cell>
          <cell r="F11" t="str">
            <v>a </v>
          </cell>
          <cell r="G11" t="str">
            <v/>
          </cell>
          <cell r="H11">
            <v>87.47931073530876</v>
          </cell>
          <cell r="I11">
            <v>12.255498202902592</v>
          </cell>
          <cell r="J11">
            <v>0.26519106178870716</v>
          </cell>
          <cell r="K11">
            <v>12.5206892646913</v>
          </cell>
          <cell r="L11" t="str">
            <v>xc</v>
          </cell>
          <cell r="M11">
            <v>12.5206892646913</v>
          </cell>
          <cell r="N11">
            <v>92.87761191056671</v>
          </cell>
          <cell r="O11">
            <v>7.122388089433226</v>
          </cell>
          <cell r="P11" t="str">
            <v>a </v>
          </cell>
          <cell r="Q11" t="str">
            <v/>
          </cell>
          <cell r="R11">
            <v>97.88197713254849</v>
          </cell>
          <cell r="S11">
            <v>2.1180228674515025</v>
          </cell>
          <cell r="T11">
            <v>100</v>
          </cell>
          <cell r="U11" t="str">
            <v>xc</v>
          </cell>
          <cell r="V11" t="str">
            <v/>
          </cell>
          <cell r="W11" t="str">
            <v/>
          </cell>
          <cell r="X11">
            <v>1.894543590965174</v>
          </cell>
          <cell r="Y11">
            <v>92.87761191056671</v>
          </cell>
          <cell r="Z11" t="str">
            <v>  </v>
          </cell>
          <cell r="AA11">
            <v>7.122388089433226</v>
          </cell>
          <cell r="AB11" t="str">
            <v>  </v>
          </cell>
          <cell r="AC11">
            <v>0</v>
          </cell>
          <cell r="AD11" t="str">
            <v>a </v>
          </cell>
          <cell r="AE11" t="str">
            <v/>
          </cell>
          <cell r="AF11" t="str">
            <v>  </v>
          </cell>
          <cell r="AG11">
            <v>97.88197713254849</v>
          </cell>
          <cell r="AH11" t="str">
            <v>  </v>
          </cell>
          <cell r="AI11">
            <v>2.1180228674515025</v>
          </cell>
          <cell r="AJ11" t="str">
            <v>  </v>
          </cell>
          <cell r="AK11">
            <v>100</v>
          </cell>
          <cell r="AL11" t="str">
            <v>  </v>
          </cell>
          <cell r="AM11">
            <v>0</v>
          </cell>
          <cell r="AN11" t="str">
            <v>xc</v>
          </cell>
          <cell r="AO11" t="str">
            <v/>
          </cell>
          <cell r="AP11" t="str">
            <v>  </v>
          </cell>
          <cell r="AQ11" t="str">
            <v/>
          </cell>
          <cell r="AR11" t="str">
            <v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</v>
          </cell>
          <cell r="E12">
            <v>4.976841974115803</v>
          </cell>
          <cell r="F12" t="str">
            <v>a </v>
          </cell>
          <cell r="G12" t="str">
            <v/>
          </cell>
          <cell r="H12">
            <v>94.88284224625555</v>
          </cell>
          <cell r="I12">
            <v>5.117157753744442</v>
          </cell>
          <cell r="J12" t="str">
            <v>n </v>
          </cell>
          <cell r="K12">
            <v>5.117157753744442</v>
          </cell>
          <cell r="L12" t="str">
            <v>m </v>
          </cell>
          <cell r="M12">
            <v>5.117157753744442</v>
          </cell>
          <cell r="N12">
            <v>94.75475032546024</v>
          </cell>
          <cell r="O12">
            <v>5.24524967453977</v>
          </cell>
          <cell r="P12" t="str">
            <v>a </v>
          </cell>
          <cell r="Q12" t="str">
            <v/>
          </cell>
          <cell r="R12">
            <v>100</v>
          </cell>
          <cell r="S12" t="str">
            <v>n </v>
          </cell>
          <cell r="T12">
            <v>100</v>
          </cell>
          <cell r="U12" t="str">
            <v>m </v>
          </cell>
          <cell r="V12" t="str">
            <v/>
          </cell>
          <cell r="W12" t="str">
            <v/>
          </cell>
          <cell r="X12" t="str">
            <v>""</v>
          </cell>
          <cell r="Y12">
            <v>94.75475032546024</v>
          </cell>
          <cell r="Z12" t="str">
            <v>  </v>
          </cell>
          <cell r="AA12">
            <v>5.24524967453977</v>
          </cell>
          <cell r="AB12" t="str">
            <v>  </v>
          </cell>
          <cell r="AC12">
            <v>0</v>
          </cell>
          <cell r="AD12" t="str">
            <v>a </v>
          </cell>
          <cell r="AE12" t="str">
            <v/>
          </cell>
          <cell r="AF12" t="str">
            <v>  </v>
          </cell>
          <cell r="AG12">
            <v>100</v>
          </cell>
          <cell r="AH12" t="str">
            <v>  </v>
          </cell>
          <cell r="AI12">
            <v>0</v>
          </cell>
          <cell r="AJ12" t="str">
            <v>n </v>
          </cell>
          <cell r="AK12">
            <v>100</v>
          </cell>
          <cell r="AL12" t="str">
            <v>  </v>
          </cell>
          <cell r="AM12">
            <v>0</v>
          </cell>
          <cell r="AN12" t="str">
            <v>m </v>
          </cell>
          <cell r="AO12" t="str">
            <v/>
          </cell>
          <cell r="AP12" t="str">
            <v>  </v>
          </cell>
          <cell r="AQ12" t="str">
            <v/>
          </cell>
          <cell r="AR12" t="str">
            <v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93.02400413715829</v>
          </cell>
          <cell r="D13">
            <v>83.15234847923307</v>
          </cell>
          <cell r="E13">
            <v>12.94968250438564</v>
          </cell>
          <cell r="F13">
            <v>0.0018530872433474169</v>
          </cell>
          <cell r="G13" t="str">
            <v/>
          </cell>
          <cell r="H13">
            <v>96.10388407086205</v>
          </cell>
          <cell r="I13">
            <v>3.896115929137944</v>
          </cell>
          <cell r="J13" t="str">
            <v>n </v>
          </cell>
          <cell r="K13">
            <v>3.896115929137944</v>
          </cell>
          <cell r="L13" t="str">
            <v>n </v>
          </cell>
          <cell r="M13">
            <v>3.896115929137944</v>
          </cell>
          <cell r="N13">
            <v>86.52340046727019</v>
          </cell>
          <cell r="O13">
            <v>13.474671320086513</v>
          </cell>
          <cell r="P13">
            <v>0.001928212643290302</v>
          </cell>
          <cell r="Q13" t="str">
            <v/>
          </cell>
          <cell r="R13">
            <v>100</v>
          </cell>
          <cell r="S13" t="str">
            <v>n </v>
          </cell>
          <cell r="T13">
            <v>100</v>
          </cell>
          <cell r="U13" t="str">
            <v>n </v>
          </cell>
          <cell r="V13" t="str">
            <v/>
          </cell>
          <cell r="W13" t="str">
            <v/>
          </cell>
          <cell r="X13">
            <v>6.97599586284171</v>
          </cell>
          <cell r="Y13">
            <v>86.52340046727019</v>
          </cell>
          <cell r="Z13" t="str">
            <v>  </v>
          </cell>
          <cell r="AA13">
            <v>13.474671320086513</v>
          </cell>
          <cell r="AB13" t="str">
            <v>  </v>
          </cell>
          <cell r="AC13">
            <v>0.001928212643290302</v>
          </cell>
          <cell r="AD13" t="str">
            <v>  </v>
          </cell>
          <cell r="AE13" t="str">
            <v/>
          </cell>
          <cell r="AF13" t="str">
            <v>  </v>
          </cell>
          <cell r="AG13">
            <v>100</v>
          </cell>
          <cell r="AH13" t="str">
            <v>  </v>
          </cell>
          <cell r="AI13">
            <v>0</v>
          </cell>
          <cell r="AJ13" t="str">
            <v>n </v>
          </cell>
          <cell r="AK13">
            <v>100</v>
          </cell>
          <cell r="AL13" t="str">
            <v>  </v>
          </cell>
          <cell r="AM13">
            <v>0</v>
          </cell>
          <cell r="AN13" t="str">
            <v>n </v>
          </cell>
          <cell r="AO13" t="str">
            <v/>
          </cell>
          <cell r="AP13" t="str">
            <v>  </v>
          </cell>
          <cell r="AQ13" t="str">
            <v/>
          </cell>
          <cell r="AR13" t="str">
            <v>  </v>
          </cell>
          <cell r="AS13">
            <v>6.97599586284171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>n </v>
          </cell>
          <cell r="M14" t="str">
            <v>xc</v>
          </cell>
          <cell r="N14">
            <v>93.23389280349286</v>
          </cell>
          <cell r="O14">
            <v>4.417123431534131</v>
          </cell>
          <cell r="P14">
            <v>2.348983764973085</v>
          </cell>
          <cell r="Q14" t="str">
            <v/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</v>
          </cell>
          <cell r="Z14" t="str">
            <v>  </v>
          </cell>
          <cell r="AA14">
            <v>4.417123431534131</v>
          </cell>
          <cell r="AB14" t="str">
            <v>  </v>
          </cell>
          <cell r="AC14">
            <v>2.348983764973085</v>
          </cell>
          <cell r="AD14" t="str">
            <v>  </v>
          </cell>
          <cell r="AE14" t="str">
            <v/>
          </cell>
          <cell r="AF14" t="str">
            <v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</v>
          </cell>
          <cell r="E15" t="str">
            <v>a </v>
          </cell>
          <cell r="F15" t="str">
            <v>a </v>
          </cell>
          <cell r="G15" t="str">
            <v/>
          </cell>
          <cell r="H15">
            <v>99.97305412751295</v>
          </cell>
          <cell r="I15">
            <v>0.02694587248704962</v>
          </cell>
          <cell r="J15" t="str">
            <v>n </v>
          </cell>
          <cell r="K15">
            <v>0.02694587248704962</v>
          </cell>
          <cell r="L15" t="str">
            <v>n </v>
          </cell>
          <cell r="M15">
            <v>0.02694587248704962</v>
          </cell>
          <cell r="N15">
            <v>100</v>
          </cell>
          <cell r="O15" t="str">
            <v>a </v>
          </cell>
          <cell r="P15" t="str">
            <v>a </v>
          </cell>
          <cell r="Q15" t="str">
            <v/>
          </cell>
          <cell r="R15">
            <v>100</v>
          </cell>
          <cell r="S15" t="str">
            <v>n </v>
          </cell>
          <cell r="T15">
            <v>100</v>
          </cell>
          <cell r="U15" t="str">
            <v>n </v>
          </cell>
          <cell r="V15" t="str">
            <v/>
          </cell>
          <cell r="W15" t="str">
            <v/>
          </cell>
          <cell r="X15" t="str">
            <v>m</v>
          </cell>
          <cell r="Y15">
            <v>100</v>
          </cell>
          <cell r="Z15" t="str">
            <v>  </v>
          </cell>
          <cell r="AA15">
            <v>0</v>
          </cell>
          <cell r="AB15" t="str">
            <v>a </v>
          </cell>
          <cell r="AC15">
            <v>0</v>
          </cell>
          <cell r="AD15" t="str">
            <v>a </v>
          </cell>
          <cell r="AE15" t="str">
            <v/>
          </cell>
          <cell r="AF15" t="str">
            <v>  </v>
          </cell>
          <cell r="AG15">
            <v>100</v>
          </cell>
          <cell r="AH15" t="str">
            <v>  </v>
          </cell>
          <cell r="AI15">
            <v>0</v>
          </cell>
          <cell r="AJ15" t="str">
            <v>n </v>
          </cell>
          <cell r="AK15">
            <v>100</v>
          </cell>
          <cell r="AL15" t="str">
            <v>  </v>
          </cell>
          <cell r="AM15">
            <v>0</v>
          </cell>
          <cell r="AN15" t="str">
            <v>n </v>
          </cell>
          <cell r="AO15" t="str">
            <v/>
          </cell>
          <cell r="AP15" t="str">
            <v>  </v>
          </cell>
          <cell r="AQ15" t="str">
            <v/>
          </cell>
          <cell r="AR15" t="str">
            <v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</v>
          </cell>
          <cell r="E16">
            <v>3.835238660231846</v>
          </cell>
          <cell r="F16" t="str">
            <v>a </v>
          </cell>
          <cell r="G16" t="str">
            <v/>
          </cell>
          <cell r="H16">
            <v>99.3522422998605</v>
          </cell>
          <cell r="I16">
            <v>0.6477577001394924</v>
          </cell>
          <cell r="J16" t="str">
            <v>a </v>
          </cell>
          <cell r="K16">
            <v>0.6477577001394924</v>
          </cell>
          <cell r="L16" t="str">
            <v>n </v>
          </cell>
          <cell r="M16">
            <v>0.6477577001394924</v>
          </cell>
          <cell r="N16">
            <v>96.13975631404826</v>
          </cell>
          <cell r="O16">
            <v>3.860243685951747</v>
          </cell>
          <cell r="P16" t="str">
            <v>a </v>
          </cell>
          <cell r="Q16" t="str">
            <v/>
          </cell>
          <cell r="R16">
            <v>100</v>
          </cell>
          <cell r="S16" t="str">
            <v>a </v>
          </cell>
          <cell r="T16">
            <v>100</v>
          </cell>
          <cell r="U16" t="str">
            <v>n </v>
          </cell>
          <cell r="V16" t="str">
            <v/>
          </cell>
          <cell r="W16" t="str">
            <v/>
          </cell>
          <cell r="X16" t="str">
            <v>m</v>
          </cell>
          <cell r="Y16">
            <v>96.13975631404826</v>
          </cell>
          <cell r="Z16" t="str">
            <v>  </v>
          </cell>
          <cell r="AA16">
            <v>3.860243685951747</v>
          </cell>
          <cell r="AB16" t="str">
            <v>  </v>
          </cell>
          <cell r="AC16">
            <v>0</v>
          </cell>
          <cell r="AD16" t="str">
            <v>a </v>
          </cell>
          <cell r="AE16" t="str">
            <v/>
          </cell>
          <cell r="AF16" t="str">
            <v>  </v>
          </cell>
          <cell r="AG16">
            <v>100</v>
          </cell>
          <cell r="AH16" t="str">
            <v>  </v>
          </cell>
          <cell r="AI16">
            <v>0</v>
          </cell>
          <cell r="AJ16" t="str">
            <v>a </v>
          </cell>
          <cell r="AK16">
            <v>100</v>
          </cell>
          <cell r="AL16" t="str">
            <v>  </v>
          </cell>
          <cell r="AM16">
            <v>0</v>
          </cell>
          <cell r="AN16" t="str">
            <v>n </v>
          </cell>
          <cell r="AO16" t="str">
            <v/>
          </cell>
          <cell r="AP16" t="str">
            <v>  </v>
          </cell>
          <cell r="AQ16" t="str">
            <v/>
          </cell>
          <cell r="AR16" t="str">
            <v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>m </v>
          </cell>
          <cell r="J17" t="str">
            <v>xc</v>
          </cell>
          <cell r="K17" t="str">
            <v>xc</v>
          </cell>
          <cell r="L17" t="str">
            <v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 t="str">
            <v/>
          </cell>
          <cell r="R17" t="str">
            <v>m </v>
          </cell>
          <cell r="S17" t="str">
            <v>xc</v>
          </cell>
          <cell r="T17" t="str">
            <v>xc</v>
          </cell>
          <cell r="U17" t="str">
            <v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 t="str">
            <v/>
          </cell>
          <cell r="AF17" t="str">
            <v>  </v>
          </cell>
          <cell r="AG17">
            <v>0</v>
          </cell>
          <cell r="AH17" t="str">
            <v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95.81263855048387</v>
          </cell>
          <cell r="D18">
            <v>66.1512171270789</v>
          </cell>
          <cell r="E18">
            <v>32.528221647589824</v>
          </cell>
          <cell r="F18" t="str">
            <v>xr</v>
          </cell>
          <cell r="G18" t="str">
            <v/>
          </cell>
          <cell r="H18">
            <v>98.67943877466871</v>
          </cell>
          <cell r="I18">
            <v>1.3205612253312777</v>
          </cell>
          <cell r="J18" t="str">
            <v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</v>
          </cell>
          <cell r="O18">
            <v>32.96352517961412</v>
          </cell>
          <cell r="P18" t="str">
            <v>xr</v>
          </cell>
          <cell r="Q18" t="str">
            <v/>
          </cell>
          <cell r="R18">
            <v>100</v>
          </cell>
          <cell r="S18" t="str">
            <v>n </v>
          </cell>
          <cell r="T18">
            <v>100</v>
          </cell>
          <cell r="U18" t="str">
            <v>xr</v>
          </cell>
          <cell r="V18" t="str">
            <v/>
          </cell>
          <cell r="W18" t="str">
            <v/>
          </cell>
          <cell r="X18">
            <v>4.187361449516128</v>
          </cell>
          <cell r="Y18">
            <v>67.03647482038589</v>
          </cell>
          <cell r="Z18" t="str">
            <v>  </v>
          </cell>
          <cell r="AA18">
            <v>32.96352517961412</v>
          </cell>
          <cell r="AB18" t="str">
            <v>  </v>
          </cell>
          <cell r="AC18">
            <v>0</v>
          </cell>
          <cell r="AD18" t="str">
            <v>xr</v>
          </cell>
          <cell r="AE18" t="str">
            <v/>
          </cell>
          <cell r="AF18" t="str">
            <v>  </v>
          </cell>
          <cell r="AG18">
            <v>100</v>
          </cell>
          <cell r="AH18" t="str">
            <v>  </v>
          </cell>
          <cell r="AI18">
            <v>0</v>
          </cell>
          <cell r="AJ18" t="str">
            <v>n </v>
          </cell>
          <cell r="AK18">
            <v>100</v>
          </cell>
          <cell r="AL18" t="str">
            <v>  </v>
          </cell>
          <cell r="AM18">
            <v>0</v>
          </cell>
          <cell r="AN18" t="str">
            <v>xr</v>
          </cell>
          <cell r="AO18" t="str">
            <v/>
          </cell>
          <cell r="AP18" t="str">
            <v>  </v>
          </cell>
          <cell r="AQ18" t="str">
            <v/>
          </cell>
          <cell r="AR18" t="str">
            <v>  </v>
          </cell>
          <cell r="AS18">
            <v>4.187361449516128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>a </v>
          </cell>
          <cell r="F19" t="str">
            <v>m.</v>
          </cell>
          <cell r="G19" t="str">
            <v/>
          </cell>
          <cell r="H19" t="str">
            <v>m.</v>
          </cell>
          <cell r="I19" t="str">
            <v>m </v>
          </cell>
          <cell r="J19" t="str">
            <v>m </v>
          </cell>
          <cell r="K19" t="str">
            <v>m </v>
          </cell>
          <cell r="L19" t="str">
            <v>m </v>
          </cell>
          <cell r="M19" t="str">
            <v>m </v>
          </cell>
          <cell r="N19" t="str">
            <v>m.</v>
          </cell>
          <cell r="O19" t="str">
            <v>a </v>
          </cell>
          <cell r="P19" t="str">
            <v>m.</v>
          </cell>
          <cell r="Q19" t="str">
            <v/>
          </cell>
          <cell r="R19" t="str">
            <v>m </v>
          </cell>
          <cell r="S19" t="str">
            <v>m </v>
          </cell>
          <cell r="T19" t="str">
            <v>m </v>
          </cell>
          <cell r="U19" t="str">
            <v>m </v>
          </cell>
          <cell r="V19" t="str">
            <v/>
          </cell>
          <cell r="W19" t="str">
            <v/>
          </cell>
          <cell r="X19" t="str">
            <v>m.</v>
          </cell>
          <cell r="Y19">
            <v>91.36757833695658</v>
          </cell>
          <cell r="Z19" t="str">
            <v>m </v>
          </cell>
          <cell r="AA19">
            <v>0</v>
          </cell>
          <cell r="AB19" t="str">
            <v>a </v>
          </cell>
          <cell r="AC19">
            <v>8.632421663043418</v>
          </cell>
          <cell r="AD19" t="str">
            <v>m </v>
          </cell>
          <cell r="AE19" t="str">
            <v/>
          </cell>
          <cell r="AF19" t="str">
            <v>m </v>
          </cell>
          <cell r="AG19">
            <v>0</v>
          </cell>
          <cell r="AH19" t="str">
            <v>m </v>
          </cell>
          <cell r="AI19">
            <v>0</v>
          </cell>
          <cell r="AJ19" t="str">
            <v>m </v>
          </cell>
          <cell r="AK19">
            <v>0</v>
          </cell>
          <cell r="AL19" t="str">
            <v>m </v>
          </cell>
          <cell r="AM19">
            <v>0</v>
          </cell>
          <cell r="AN19" t="str">
            <v>m </v>
          </cell>
          <cell r="AO19" t="str">
            <v/>
          </cell>
          <cell r="AP19" t="str">
            <v>m </v>
          </cell>
          <cell r="AQ19" t="str">
            <v/>
          </cell>
          <cell r="AR19" t="str">
            <v>m </v>
          </cell>
          <cell r="AS19">
            <v>56.97564473285098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</v>
          </cell>
          <cell r="E20" t="str">
            <v>a </v>
          </cell>
          <cell r="F20" t="str">
            <v>n </v>
          </cell>
          <cell r="G20" t="str">
            <v/>
          </cell>
          <cell r="H20">
            <v>94.8621831421364</v>
          </cell>
          <cell r="I20">
            <v>5.137816857863567</v>
          </cell>
          <cell r="J20" t="str">
            <v>n </v>
          </cell>
          <cell r="K20">
            <v>5.137816857863567</v>
          </cell>
          <cell r="L20" t="str">
            <v>n </v>
          </cell>
          <cell r="M20">
            <v>5.137816857863567</v>
          </cell>
          <cell r="N20">
            <v>100</v>
          </cell>
          <cell r="O20" t="str">
            <v>a </v>
          </cell>
          <cell r="P20" t="str">
            <v>n </v>
          </cell>
          <cell r="Q20" t="str">
            <v/>
          </cell>
          <cell r="R20">
            <v>100</v>
          </cell>
          <cell r="S20" t="str">
            <v>n </v>
          </cell>
          <cell r="T20">
            <v>100</v>
          </cell>
          <cell r="U20" t="str">
            <v>n </v>
          </cell>
          <cell r="V20" t="str">
            <v/>
          </cell>
          <cell r="W20" t="str">
            <v/>
          </cell>
          <cell r="X20" t="str">
            <v>m</v>
          </cell>
          <cell r="Y20">
            <v>100</v>
          </cell>
          <cell r="Z20" t="str">
            <v>  </v>
          </cell>
          <cell r="AA20">
            <v>0</v>
          </cell>
          <cell r="AB20" t="str">
            <v>a </v>
          </cell>
          <cell r="AC20">
            <v>0</v>
          </cell>
          <cell r="AD20" t="str">
            <v>n </v>
          </cell>
          <cell r="AE20" t="str">
            <v/>
          </cell>
          <cell r="AF20" t="str">
            <v>  </v>
          </cell>
          <cell r="AG20">
            <v>100</v>
          </cell>
          <cell r="AH20" t="str">
            <v>  </v>
          </cell>
          <cell r="AI20">
            <v>0</v>
          </cell>
          <cell r="AJ20" t="str">
            <v>n </v>
          </cell>
          <cell r="AK20">
            <v>100</v>
          </cell>
          <cell r="AL20" t="str">
            <v>  </v>
          </cell>
          <cell r="AM20">
            <v>0</v>
          </cell>
          <cell r="AN20" t="str">
            <v>n </v>
          </cell>
          <cell r="AO20" t="str">
            <v/>
          </cell>
          <cell r="AP20" t="str">
            <v>  </v>
          </cell>
          <cell r="AQ20" t="str">
            <v/>
          </cell>
          <cell r="AR20" t="str">
            <v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</v>
          </cell>
          <cell r="E21" t="str">
            <v>a </v>
          </cell>
          <cell r="F21">
            <v>0.12475827857636053</v>
          </cell>
          <cell r="G21" t="str">
            <v/>
          </cell>
          <cell r="H21">
            <v>98.7730906466504</v>
          </cell>
          <cell r="I21">
            <v>0.04397665210146594</v>
          </cell>
          <cell r="J21" t="str">
            <v>n </v>
          </cell>
          <cell r="K21">
            <v>0.04397665210146594</v>
          </cell>
          <cell r="L21">
            <v>1.1829327012481283</v>
          </cell>
          <cell r="M21">
            <v>1.2269093533495943</v>
          </cell>
          <cell r="N21">
            <v>99.8736920372142</v>
          </cell>
          <cell r="O21" t="str">
            <v>a </v>
          </cell>
          <cell r="P21">
            <v>0.1263079627858049</v>
          </cell>
          <cell r="Q21" t="str">
            <v/>
          </cell>
          <cell r="R21" t="str">
            <v>3.58(x)</v>
          </cell>
          <cell r="S21" t="str">
            <v>n </v>
          </cell>
          <cell r="T21" t="str">
            <v>3.58(x)</v>
          </cell>
          <cell r="U21" t="str">
            <v>96.42(x)</v>
          </cell>
          <cell r="V21" t="str">
            <v/>
          </cell>
          <cell r="W21" t="str">
            <v/>
          </cell>
          <cell r="X21" t="str">
            <v>m</v>
          </cell>
          <cell r="Y21">
            <v>99.8736920372142</v>
          </cell>
          <cell r="Z21" t="str">
            <v>  </v>
          </cell>
          <cell r="AA21">
            <v>0</v>
          </cell>
          <cell r="AB21" t="str">
            <v>a </v>
          </cell>
          <cell r="AC21">
            <v>0.1263079627858049</v>
          </cell>
          <cell r="AD21" t="str">
            <v>  </v>
          </cell>
          <cell r="AE21" t="str">
            <v/>
          </cell>
          <cell r="AF21" t="str">
            <v>  </v>
          </cell>
          <cell r="AG21">
            <v>3.584344025204874</v>
          </cell>
          <cell r="AH21" t="str">
            <v>xc</v>
          </cell>
          <cell r="AI21">
            <v>0</v>
          </cell>
          <cell r="AJ21" t="str">
            <v>n </v>
          </cell>
          <cell r="AK21">
            <v>3.584344025204874</v>
          </cell>
          <cell r="AL21" t="str">
            <v>xc</v>
          </cell>
          <cell r="AM21">
            <v>96.41565597479513</v>
          </cell>
          <cell r="AN21" t="str">
            <v>xc</v>
          </cell>
          <cell r="AO21" t="str">
            <v/>
          </cell>
          <cell r="AP21" t="str">
            <v>  </v>
          </cell>
          <cell r="AQ21" t="str">
            <v/>
          </cell>
          <cell r="AR21" t="str">
            <v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96.4937753606761</v>
          </cell>
          <cell r="E22" t="str">
            <v>a </v>
          </cell>
          <cell r="F22">
            <v>3.5062246393239076</v>
          </cell>
          <cell r="G22" t="str">
            <v/>
          </cell>
          <cell r="H22">
            <v>100</v>
          </cell>
          <cell r="I22" t="str">
            <v>m </v>
          </cell>
          <cell r="J22" t="str">
            <v>m </v>
          </cell>
          <cell r="K22" t="str">
            <v>m </v>
          </cell>
          <cell r="L22" t="str">
            <v>n </v>
          </cell>
          <cell r="M22" t="str">
            <v>m </v>
          </cell>
          <cell r="N22">
            <v>96.4937753606761</v>
          </cell>
          <cell r="O22" t="str">
            <v>a </v>
          </cell>
          <cell r="P22">
            <v>3.5062246393239076</v>
          </cell>
          <cell r="Q22" t="str">
            <v/>
          </cell>
          <cell r="R22" t="str">
            <v>m </v>
          </cell>
          <cell r="S22" t="str">
            <v>m </v>
          </cell>
          <cell r="T22" t="str">
            <v>m </v>
          </cell>
          <cell r="U22" t="str">
            <v>n </v>
          </cell>
          <cell r="V22" t="str">
            <v/>
          </cell>
          <cell r="W22" t="str">
            <v/>
          </cell>
          <cell r="X22" t="str">
            <v>m.</v>
          </cell>
          <cell r="Y22">
            <v>96.4937753606761</v>
          </cell>
          <cell r="Z22" t="str">
            <v>  </v>
          </cell>
          <cell r="AA22">
            <v>0</v>
          </cell>
          <cell r="AB22" t="str">
            <v>a </v>
          </cell>
          <cell r="AC22">
            <v>3.5062246393239076</v>
          </cell>
          <cell r="AD22" t="str">
            <v>  </v>
          </cell>
          <cell r="AE22" t="str">
            <v/>
          </cell>
          <cell r="AF22" t="str">
            <v>  </v>
          </cell>
          <cell r="AG22">
            <v>0</v>
          </cell>
          <cell r="AH22" t="str">
            <v>m </v>
          </cell>
          <cell r="AI22">
            <v>0</v>
          </cell>
          <cell r="AJ22" t="str">
            <v>m </v>
          </cell>
          <cell r="AK22">
            <v>0</v>
          </cell>
          <cell r="AL22" t="str">
            <v>m </v>
          </cell>
          <cell r="AM22">
            <v>0</v>
          </cell>
          <cell r="AN22" t="str">
            <v>n </v>
          </cell>
          <cell r="AO22" t="str">
            <v/>
          </cell>
          <cell r="AP22" t="str">
            <v>  </v>
          </cell>
          <cell r="AQ22" t="str">
            <v/>
          </cell>
          <cell r="AR22" t="str">
            <v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>m </v>
          </cell>
          <cell r="E23" t="str">
            <v>a </v>
          </cell>
          <cell r="F23" t="str">
            <v>m </v>
          </cell>
          <cell r="G23" t="str">
            <v>m </v>
          </cell>
          <cell r="H23" t="str">
            <v>m </v>
          </cell>
          <cell r="I23" t="str">
            <v>m </v>
          </cell>
          <cell r="J23" t="str">
            <v>m </v>
          </cell>
          <cell r="K23" t="str">
            <v>m </v>
          </cell>
          <cell r="L23" t="str">
            <v>m </v>
          </cell>
          <cell r="M23" t="str">
            <v>m </v>
          </cell>
          <cell r="N23" t="str">
            <v>m </v>
          </cell>
          <cell r="O23" t="str">
            <v>a </v>
          </cell>
          <cell r="P23" t="str">
            <v>m </v>
          </cell>
          <cell r="Q23" t="str">
            <v>m </v>
          </cell>
          <cell r="R23" t="str">
            <v>m </v>
          </cell>
          <cell r="S23" t="str">
            <v>m </v>
          </cell>
          <cell r="T23" t="str">
            <v>m </v>
          </cell>
          <cell r="U23" t="str">
            <v>m </v>
          </cell>
          <cell r="V23" t="str">
            <v>m </v>
          </cell>
          <cell r="W23" t="str">
            <v>m </v>
          </cell>
          <cell r="X23" t="str">
            <v>m</v>
          </cell>
          <cell r="Y23">
            <v>0</v>
          </cell>
          <cell r="Z23" t="str">
            <v>m </v>
          </cell>
          <cell r="AA23">
            <v>0</v>
          </cell>
          <cell r="AB23" t="str">
            <v>a </v>
          </cell>
          <cell r="AC23">
            <v>0</v>
          </cell>
          <cell r="AD23" t="str">
            <v>m </v>
          </cell>
          <cell r="AE23">
            <v>0</v>
          </cell>
          <cell r="AF23" t="str">
            <v>m </v>
          </cell>
          <cell r="AG23">
            <v>0</v>
          </cell>
          <cell r="AH23" t="str">
            <v>m </v>
          </cell>
          <cell r="AI23">
            <v>0</v>
          </cell>
          <cell r="AJ23" t="str">
            <v>m </v>
          </cell>
          <cell r="AK23">
            <v>0</v>
          </cell>
          <cell r="AL23" t="str">
            <v>m </v>
          </cell>
          <cell r="AM23">
            <v>0</v>
          </cell>
          <cell r="AN23" t="str">
            <v>m </v>
          </cell>
          <cell r="AO23">
            <v>0</v>
          </cell>
          <cell r="AP23" t="str">
            <v>m </v>
          </cell>
          <cell r="AQ23">
            <v>0</v>
          </cell>
          <cell r="AR23" t="str">
            <v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</v>
          </cell>
          <cell r="E24">
            <v>11.409576668376054</v>
          </cell>
          <cell r="F24">
            <v>0.003026741695269376</v>
          </cell>
          <cell r="G24" t="str">
            <v/>
          </cell>
          <cell r="H24">
            <v>100</v>
          </cell>
          <cell r="I24" t="str">
            <v>n </v>
          </cell>
          <cell r="J24" t="str">
            <v>n </v>
          </cell>
          <cell r="K24" t="str">
            <v>n </v>
          </cell>
          <cell r="L24" t="str">
            <v>n </v>
          </cell>
          <cell r="M24" t="str">
            <v>n </v>
          </cell>
          <cell r="N24">
            <v>88.58739658992867</v>
          </cell>
          <cell r="O24">
            <v>11.409576668376054</v>
          </cell>
          <cell r="P24">
            <v>0.003026741695269376</v>
          </cell>
          <cell r="Q24" t="str">
            <v/>
          </cell>
          <cell r="R24" t="str">
            <v>n </v>
          </cell>
          <cell r="S24" t="str">
            <v>n </v>
          </cell>
          <cell r="T24" t="str">
            <v>n </v>
          </cell>
          <cell r="U24" t="str">
            <v>n </v>
          </cell>
          <cell r="V24" t="str">
            <v/>
          </cell>
          <cell r="W24" t="str">
            <v/>
          </cell>
          <cell r="X24" t="str">
            <v>m</v>
          </cell>
          <cell r="Y24">
            <v>88.58739658992867</v>
          </cell>
          <cell r="Z24" t="str">
            <v>  </v>
          </cell>
          <cell r="AA24">
            <v>11.409576668376054</v>
          </cell>
          <cell r="AB24" t="str">
            <v>  </v>
          </cell>
          <cell r="AC24">
            <v>0.003026741695269376</v>
          </cell>
          <cell r="AD24" t="str">
            <v>  </v>
          </cell>
          <cell r="AE24" t="str">
            <v/>
          </cell>
          <cell r="AF24" t="str">
            <v>  </v>
          </cell>
          <cell r="AG24">
            <v>0</v>
          </cell>
          <cell r="AH24" t="str">
            <v>n </v>
          </cell>
          <cell r="AI24">
            <v>0</v>
          </cell>
          <cell r="AJ24" t="str">
            <v>n </v>
          </cell>
          <cell r="AK24">
            <v>0</v>
          </cell>
          <cell r="AL24" t="str">
            <v>n </v>
          </cell>
          <cell r="AM24">
            <v>0</v>
          </cell>
          <cell r="AN24" t="str">
            <v>n </v>
          </cell>
          <cell r="AO24" t="str">
            <v/>
          </cell>
          <cell r="AP24" t="str">
            <v>  </v>
          </cell>
          <cell r="AQ24" t="str">
            <v/>
          </cell>
          <cell r="AR24" t="str">
            <v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</v>
          </cell>
          <cell r="E25">
            <v>2.987257845915024</v>
          </cell>
          <cell r="F25" t="str">
            <v>a </v>
          </cell>
          <cell r="G25" t="str">
            <v/>
          </cell>
          <cell r="H25">
            <v>99.955857086248</v>
          </cell>
          <cell r="I25">
            <v>0.04414291375199526</v>
          </cell>
          <cell r="J25" t="str">
            <v>a </v>
          </cell>
          <cell r="K25">
            <v>0.04414291375199526</v>
          </cell>
          <cell r="L25" t="str">
            <v>xc</v>
          </cell>
          <cell r="M25" t="str">
            <v>xc</v>
          </cell>
          <cell r="N25">
            <v>97.01142290907733</v>
          </cell>
          <cell r="O25">
            <v>2.988577090922682</v>
          </cell>
          <cell r="P25" t="str">
            <v>a </v>
          </cell>
          <cell r="Q25" t="str">
            <v/>
          </cell>
          <cell r="R25" t="str">
            <v>xc</v>
          </cell>
          <cell r="S25" t="str">
            <v>a </v>
          </cell>
          <cell r="T25" t="str">
            <v>xc</v>
          </cell>
          <cell r="U25" t="str">
            <v>xc</v>
          </cell>
          <cell r="V25" t="str">
            <v/>
          </cell>
          <cell r="W25" t="str">
            <v/>
          </cell>
          <cell r="X25" t="str">
            <v>m</v>
          </cell>
          <cell r="Y25">
            <v>97.01142290907733</v>
          </cell>
          <cell r="Z25" t="str">
            <v>  </v>
          </cell>
          <cell r="AA25">
            <v>2.988577090922682</v>
          </cell>
          <cell r="AB25" t="str">
            <v>  </v>
          </cell>
          <cell r="AC25">
            <v>0</v>
          </cell>
          <cell r="AD25" t="str">
            <v>a </v>
          </cell>
          <cell r="AE25" t="str">
            <v/>
          </cell>
          <cell r="AF25" t="str">
            <v>  </v>
          </cell>
          <cell r="AG25">
            <v>0</v>
          </cell>
          <cell r="AH25" t="str">
            <v>xc</v>
          </cell>
          <cell r="AI25">
            <v>0</v>
          </cell>
          <cell r="AJ25" t="str">
            <v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 t="str">
            <v/>
          </cell>
          <cell r="AP25" t="str">
            <v>  </v>
          </cell>
          <cell r="AQ25" t="str">
            <v/>
          </cell>
          <cell r="AR25" t="str">
            <v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</v>
          </cell>
          <cell r="D26">
            <v>99.62204997981998</v>
          </cell>
          <cell r="E26" t="str">
            <v>a </v>
          </cell>
          <cell r="F26" t="str">
            <v>a </v>
          </cell>
          <cell r="G26" t="str">
            <v/>
          </cell>
          <cell r="H26">
            <v>99.62204997981998</v>
          </cell>
          <cell r="I26">
            <v>0.3779500201801401</v>
          </cell>
          <cell r="J26" t="str">
            <v>a </v>
          </cell>
          <cell r="K26">
            <v>0.3779500201801401</v>
          </cell>
          <cell r="L26" t="str">
            <v>a </v>
          </cell>
          <cell r="M26">
            <v>0.3779500201801401</v>
          </cell>
          <cell r="N26">
            <v>100</v>
          </cell>
          <cell r="O26" t="str">
            <v>a </v>
          </cell>
          <cell r="P26" t="str">
            <v>a </v>
          </cell>
          <cell r="Q26" t="str">
            <v/>
          </cell>
          <cell r="R26">
            <v>100</v>
          </cell>
          <cell r="S26" t="str">
            <v>a </v>
          </cell>
          <cell r="T26">
            <v>100</v>
          </cell>
          <cell r="U26" t="str">
            <v>a </v>
          </cell>
          <cell r="V26" t="str">
            <v/>
          </cell>
          <cell r="W26" t="str">
            <v/>
          </cell>
          <cell r="X26">
            <v>21.155006330856843</v>
          </cell>
          <cell r="Y26">
            <v>100</v>
          </cell>
          <cell r="Z26" t="str">
            <v>  </v>
          </cell>
          <cell r="AA26">
            <v>0</v>
          </cell>
          <cell r="AB26" t="str">
            <v>a </v>
          </cell>
          <cell r="AC26">
            <v>0</v>
          </cell>
          <cell r="AD26" t="str">
            <v>a </v>
          </cell>
          <cell r="AE26" t="str">
            <v/>
          </cell>
          <cell r="AF26" t="str">
            <v>  </v>
          </cell>
          <cell r="AG26">
            <v>100</v>
          </cell>
          <cell r="AH26" t="str">
            <v>  </v>
          </cell>
          <cell r="AI26">
            <v>0</v>
          </cell>
          <cell r="AJ26" t="str">
            <v>a </v>
          </cell>
          <cell r="AK26">
            <v>100</v>
          </cell>
          <cell r="AL26" t="str">
            <v>  </v>
          </cell>
          <cell r="AM26">
            <v>0</v>
          </cell>
          <cell r="AN26" t="str">
            <v>a </v>
          </cell>
          <cell r="AO26" t="str">
            <v/>
          </cell>
          <cell r="AP26" t="str">
            <v>  </v>
          </cell>
          <cell r="AQ26" t="str">
            <v/>
          </cell>
          <cell r="AR26" t="str">
            <v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</v>
          </cell>
          <cell r="E27">
            <v>68.93307445574824</v>
          </cell>
          <cell r="F27" t="str">
            <v>n </v>
          </cell>
          <cell r="G27" t="str">
            <v/>
          </cell>
          <cell r="H27">
            <v>91.44982770818416</v>
          </cell>
          <cell r="I27">
            <v>7.39739991365574</v>
          </cell>
          <cell r="J27">
            <v>0.4033674736977583</v>
          </cell>
          <cell r="K27">
            <v>7.800767387353496</v>
          </cell>
          <cell r="L27">
            <v>0.7494049044623602</v>
          </cell>
          <cell r="M27">
            <v>8.550172291815857</v>
          </cell>
          <cell r="N27">
            <v>24.621974493256275</v>
          </cell>
          <cell r="O27">
            <v>75.37802550674371</v>
          </cell>
          <cell r="P27" t="str">
            <v>n </v>
          </cell>
          <cell r="Q27" t="str">
            <v/>
          </cell>
          <cell r="R27">
            <v>86.51755381276304</v>
          </cell>
          <cell r="S27">
            <v>4.717653164531641</v>
          </cell>
          <cell r="T27">
            <v>91.23520697729467</v>
          </cell>
          <cell r="U27">
            <v>8.764793022705325</v>
          </cell>
          <cell r="V27" t="str">
            <v/>
          </cell>
          <cell r="W27" t="str">
            <v/>
          </cell>
          <cell r="X27">
            <v>4.885248458881082</v>
          </cell>
          <cell r="Y27">
            <v>24.621974493256275</v>
          </cell>
          <cell r="Z27" t="str">
            <v>  </v>
          </cell>
          <cell r="AA27">
            <v>75.37802550674371</v>
          </cell>
          <cell r="AB27" t="str">
            <v>  </v>
          </cell>
          <cell r="AC27">
            <v>0</v>
          </cell>
          <cell r="AD27" t="str">
            <v>n </v>
          </cell>
          <cell r="AE27" t="str">
            <v/>
          </cell>
          <cell r="AF27" t="str">
            <v>  </v>
          </cell>
          <cell r="AG27">
            <v>86.51755381276304</v>
          </cell>
          <cell r="AH27" t="str">
            <v>  </v>
          </cell>
          <cell r="AI27">
            <v>4.717653164531641</v>
          </cell>
          <cell r="AJ27" t="str">
            <v>  </v>
          </cell>
          <cell r="AK27">
            <v>91.23520697729467</v>
          </cell>
          <cell r="AL27" t="str">
            <v>  </v>
          </cell>
          <cell r="AM27">
            <v>8.764793022705325</v>
          </cell>
          <cell r="AN27" t="str">
            <v>  </v>
          </cell>
          <cell r="AO27" t="str">
            <v/>
          </cell>
          <cell r="AP27" t="str">
            <v>  </v>
          </cell>
          <cell r="AQ27" t="str">
            <v/>
          </cell>
          <cell r="AR27" t="str">
            <v>  </v>
          </cell>
          <cell r="AS27">
            <v>4.885248458881082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94.15049116129069</v>
          </cell>
          <cell r="E28" t="str">
            <v>a </v>
          </cell>
          <cell r="F28">
            <v>0.4442664940791892</v>
          </cell>
          <cell r="G28" t="str">
            <v/>
          </cell>
          <cell r="H28">
            <v>94.59475765536986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>a </v>
          </cell>
          <cell r="M28">
            <v>5.4052423446301345</v>
          </cell>
          <cell r="N28">
            <v>99.53034765869613</v>
          </cell>
          <cell r="O28" t="str">
            <v>a </v>
          </cell>
          <cell r="P28">
            <v>0.46965234130389416</v>
          </cell>
          <cell r="Q28" t="str">
            <v/>
          </cell>
          <cell r="R28">
            <v>69.54743784880772</v>
          </cell>
          <cell r="S28">
            <v>30.45256215119229</v>
          </cell>
          <cell r="T28">
            <v>100</v>
          </cell>
          <cell r="U28" t="str">
            <v>a </v>
          </cell>
          <cell r="V28" t="str">
            <v/>
          </cell>
          <cell r="W28" t="str">
            <v/>
          </cell>
          <cell r="X28" t="str">
            <v>m</v>
          </cell>
          <cell r="Y28">
            <v>99.53034765869613</v>
          </cell>
          <cell r="Z28" t="str">
            <v>  </v>
          </cell>
          <cell r="AA28">
            <v>0</v>
          </cell>
          <cell r="AB28" t="str">
            <v>a </v>
          </cell>
          <cell r="AC28">
            <v>0.46965234130389416</v>
          </cell>
          <cell r="AD28" t="str">
            <v>  </v>
          </cell>
          <cell r="AE28" t="str">
            <v/>
          </cell>
          <cell r="AF28" t="str">
            <v>  </v>
          </cell>
          <cell r="AG28">
            <v>69.54743784880772</v>
          </cell>
          <cell r="AH28" t="str">
            <v>  </v>
          </cell>
          <cell r="AI28">
            <v>30.45256215119229</v>
          </cell>
          <cell r="AJ28" t="str">
            <v>  </v>
          </cell>
          <cell r="AK28">
            <v>100</v>
          </cell>
          <cell r="AL28" t="str">
            <v>  </v>
          </cell>
          <cell r="AM28">
            <v>0</v>
          </cell>
          <cell r="AN28" t="str">
            <v>a </v>
          </cell>
          <cell r="AO28" t="str">
            <v/>
          </cell>
          <cell r="AP28" t="str">
            <v>  </v>
          </cell>
          <cell r="AQ28" t="str">
            <v/>
          </cell>
          <cell r="AR28" t="str">
            <v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</v>
          </cell>
          <cell r="E29" t="str">
            <v>xr</v>
          </cell>
          <cell r="F29" t="str">
            <v>xr</v>
          </cell>
          <cell r="G29" t="str">
            <v/>
          </cell>
          <cell r="H29">
            <v>92.7245913727418</v>
          </cell>
          <cell r="I29">
            <v>4.239891852033919</v>
          </cell>
          <cell r="J29">
            <v>3.035516775224284</v>
          </cell>
          <cell r="K29">
            <v>7.275408627258203</v>
          </cell>
          <cell r="L29" t="str">
            <v>n </v>
          </cell>
          <cell r="M29">
            <v>7.275408627258203</v>
          </cell>
          <cell r="N29">
            <v>95.4910536779324</v>
          </cell>
          <cell r="O29" t="str">
            <v>xr</v>
          </cell>
          <cell r="P29" t="str">
            <v>xr</v>
          </cell>
          <cell r="Q29" t="str">
            <v/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>n </v>
          </cell>
          <cell r="V29" t="str">
            <v/>
          </cell>
          <cell r="W29" t="str">
            <v/>
          </cell>
          <cell r="X29" t="str">
            <v>m</v>
          </cell>
          <cell r="Y29">
            <v>95.4910536779324</v>
          </cell>
          <cell r="Z29" t="str">
            <v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 t="str">
            <v/>
          </cell>
          <cell r="AF29" t="str">
            <v>  </v>
          </cell>
          <cell r="AG29">
            <v>58.277027027027025</v>
          </cell>
          <cell r="AH29" t="str">
            <v>  </v>
          </cell>
          <cell r="AI29">
            <v>41.722972972972975</v>
          </cell>
          <cell r="AJ29" t="str">
            <v>  </v>
          </cell>
          <cell r="AK29">
            <v>100</v>
          </cell>
          <cell r="AL29" t="str">
            <v>  </v>
          </cell>
          <cell r="AM29">
            <v>0</v>
          </cell>
          <cell r="AN29" t="str">
            <v>n </v>
          </cell>
          <cell r="AO29" t="str">
            <v/>
          </cell>
          <cell r="AP29" t="str">
            <v>  </v>
          </cell>
          <cell r="AQ29" t="str">
            <v/>
          </cell>
          <cell r="AR29" t="str">
            <v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>n </v>
          </cell>
          <cell r="G30" t="str">
            <v/>
          </cell>
          <cell r="H30">
            <v>100</v>
          </cell>
          <cell r="I30" t="str">
            <v>m </v>
          </cell>
          <cell r="J30" t="str">
            <v>m </v>
          </cell>
          <cell r="K30" t="str">
            <v>m </v>
          </cell>
          <cell r="L30" t="str">
            <v>m </v>
          </cell>
          <cell r="M30" t="str">
            <v>m </v>
          </cell>
          <cell r="N30">
            <v>100</v>
          </cell>
          <cell r="O30" t="str">
            <v>xr</v>
          </cell>
          <cell r="P30" t="str">
            <v>n </v>
          </cell>
          <cell r="Q30" t="str">
            <v/>
          </cell>
          <cell r="R30" t="str">
            <v>m </v>
          </cell>
          <cell r="S30" t="str">
            <v>m </v>
          </cell>
          <cell r="T30" t="str">
            <v>m </v>
          </cell>
          <cell r="U30" t="str">
            <v>m </v>
          </cell>
          <cell r="V30" t="str">
            <v/>
          </cell>
          <cell r="W30" t="str">
            <v/>
          </cell>
          <cell r="X30" t="str">
            <v>m</v>
          </cell>
          <cell r="Y30">
            <v>100</v>
          </cell>
          <cell r="Z30" t="str">
            <v>  </v>
          </cell>
          <cell r="AA30">
            <v>0</v>
          </cell>
          <cell r="AB30" t="str">
            <v>xr</v>
          </cell>
          <cell r="AC30">
            <v>0</v>
          </cell>
          <cell r="AD30" t="str">
            <v>n </v>
          </cell>
          <cell r="AE30" t="str">
            <v/>
          </cell>
          <cell r="AF30" t="str">
            <v>  </v>
          </cell>
          <cell r="AG30">
            <v>0</v>
          </cell>
          <cell r="AH30" t="str">
            <v>m </v>
          </cell>
          <cell r="AI30">
            <v>0</v>
          </cell>
          <cell r="AJ30" t="str">
            <v>m </v>
          </cell>
          <cell r="AK30">
            <v>0</v>
          </cell>
          <cell r="AL30" t="str">
            <v>m </v>
          </cell>
          <cell r="AM30">
            <v>0</v>
          </cell>
          <cell r="AN30" t="str">
            <v>m </v>
          </cell>
          <cell r="AO30" t="str">
            <v/>
          </cell>
          <cell r="AP30" t="str">
            <v>  </v>
          </cell>
          <cell r="AQ30" t="str">
            <v/>
          </cell>
          <cell r="AR30" t="str">
            <v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>a </v>
          </cell>
          <cell r="F31" t="str">
            <v>m.</v>
          </cell>
          <cell r="G31" t="str">
            <v/>
          </cell>
          <cell r="H31" t="str">
            <v>m.</v>
          </cell>
          <cell r="I31" t="str">
            <v>m </v>
          </cell>
          <cell r="J31" t="str">
            <v>m </v>
          </cell>
          <cell r="K31" t="str">
            <v>m </v>
          </cell>
          <cell r="L31" t="str">
            <v>m </v>
          </cell>
          <cell r="M31" t="str">
            <v>m </v>
          </cell>
          <cell r="N31">
            <v>98.2347760708734</v>
          </cell>
          <cell r="O31" t="str">
            <v>a </v>
          </cell>
          <cell r="P31">
            <v>1.7652239291266214</v>
          </cell>
          <cell r="Q31" t="str">
            <v/>
          </cell>
          <cell r="R31" t="str">
            <v>m </v>
          </cell>
          <cell r="S31" t="str">
            <v>m </v>
          </cell>
          <cell r="T31" t="str">
            <v>m </v>
          </cell>
          <cell r="U31" t="str">
            <v>m </v>
          </cell>
          <cell r="V31" t="str">
            <v/>
          </cell>
          <cell r="W31" t="str">
            <v/>
          </cell>
          <cell r="X31" t="str">
            <v>m</v>
          </cell>
          <cell r="Y31">
            <v>98.2347760708734</v>
          </cell>
          <cell r="Z31" t="str">
            <v>  </v>
          </cell>
          <cell r="AA31">
            <v>0</v>
          </cell>
          <cell r="AB31" t="str">
            <v>a </v>
          </cell>
          <cell r="AC31">
            <v>1.7652239291266214</v>
          </cell>
          <cell r="AD31" t="str">
            <v>  </v>
          </cell>
          <cell r="AE31" t="str">
            <v/>
          </cell>
          <cell r="AF31" t="str">
            <v>  </v>
          </cell>
          <cell r="AG31">
            <v>0</v>
          </cell>
          <cell r="AH31" t="str">
            <v>m </v>
          </cell>
          <cell r="AI31">
            <v>0</v>
          </cell>
          <cell r="AJ31" t="str">
            <v>m </v>
          </cell>
          <cell r="AK31">
            <v>0</v>
          </cell>
          <cell r="AL31" t="str">
            <v>m </v>
          </cell>
          <cell r="AM31">
            <v>0</v>
          </cell>
          <cell r="AN31" t="str">
            <v>m </v>
          </cell>
          <cell r="AO31" t="str">
            <v/>
          </cell>
          <cell r="AP31" t="str">
            <v>m </v>
          </cell>
          <cell r="AQ31" t="str">
            <v/>
          </cell>
          <cell r="AR31" t="str">
            <v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99.93220960923657</v>
          </cell>
          <cell r="E32" t="str">
            <v>m </v>
          </cell>
          <cell r="F32" t="str">
            <v>m </v>
          </cell>
          <cell r="G32" t="str">
            <v/>
          </cell>
          <cell r="H32">
            <v>99.93220960923657</v>
          </cell>
          <cell r="I32">
            <v>0.06779039076341649</v>
          </cell>
          <cell r="J32" t="str">
            <v>a </v>
          </cell>
          <cell r="K32">
            <v>0.06779039076341649</v>
          </cell>
          <cell r="L32" t="str">
            <v>m </v>
          </cell>
          <cell r="M32">
            <v>0.06779039076341649</v>
          </cell>
          <cell r="N32">
            <v>100</v>
          </cell>
          <cell r="O32" t="str">
            <v>m </v>
          </cell>
          <cell r="P32" t="str">
            <v>m </v>
          </cell>
          <cell r="Q32" t="str">
            <v/>
          </cell>
          <cell r="R32">
            <v>100</v>
          </cell>
          <cell r="S32" t="str">
            <v>a </v>
          </cell>
          <cell r="T32">
            <v>100</v>
          </cell>
          <cell r="U32" t="str">
            <v>m </v>
          </cell>
          <cell r="V32" t="str">
            <v/>
          </cell>
          <cell r="W32" t="str">
            <v/>
          </cell>
          <cell r="X32" t="str">
            <v>m</v>
          </cell>
          <cell r="Y32">
            <v>100</v>
          </cell>
          <cell r="Z32" t="str">
            <v>  </v>
          </cell>
          <cell r="AA32">
            <v>0</v>
          </cell>
          <cell r="AB32" t="str">
            <v>m </v>
          </cell>
          <cell r="AC32">
            <v>0</v>
          </cell>
          <cell r="AD32" t="str">
            <v>m </v>
          </cell>
          <cell r="AE32" t="str">
            <v/>
          </cell>
          <cell r="AF32" t="str">
            <v>  </v>
          </cell>
          <cell r="AG32">
            <v>100</v>
          </cell>
          <cell r="AH32" t="str">
            <v>  </v>
          </cell>
          <cell r="AI32">
            <v>0</v>
          </cell>
          <cell r="AJ32" t="str">
            <v>a </v>
          </cell>
          <cell r="AK32">
            <v>100</v>
          </cell>
          <cell r="AL32" t="str">
            <v>  </v>
          </cell>
          <cell r="AM32">
            <v>0</v>
          </cell>
          <cell r="AN32" t="str">
            <v>m </v>
          </cell>
          <cell r="AO32" t="str">
            <v/>
          </cell>
          <cell r="AP32" t="str">
            <v>  </v>
          </cell>
          <cell r="AQ32" t="str">
            <v/>
          </cell>
          <cell r="AR32" t="str">
            <v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91.63504349352893</v>
          </cell>
          <cell r="E33">
            <v>6.373527416200121</v>
          </cell>
          <cell r="F33">
            <v>0.39578439244822927</v>
          </cell>
          <cell r="G33" t="str">
            <v/>
          </cell>
          <cell r="H33">
            <v>98.4043553021773</v>
          </cell>
          <cell r="I33">
            <v>1.5956446978227161</v>
          </cell>
          <cell r="J33" t="str">
            <v>a </v>
          </cell>
          <cell r="K33">
            <v>1.5956446978227161</v>
          </cell>
          <cell r="L33" t="str">
            <v>a </v>
          </cell>
          <cell r="M33">
            <v>1.5956446978227161</v>
          </cell>
          <cell r="N33">
            <v>93.12092255687122</v>
          </cell>
          <cell r="O33">
            <v>6.476875334052516</v>
          </cell>
          <cell r="P33">
            <v>0.40220210907623527</v>
          </cell>
          <cell r="Q33" t="str">
            <v/>
          </cell>
          <cell r="R33">
            <v>100</v>
          </cell>
          <cell r="S33" t="str">
            <v>a </v>
          </cell>
          <cell r="T33">
            <v>100</v>
          </cell>
          <cell r="U33" t="str">
            <v>a </v>
          </cell>
          <cell r="V33" t="str">
            <v/>
          </cell>
          <cell r="W33" t="str">
            <v/>
          </cell>
          <cell r="X33" t="str">
            <v>m</v>
          </cell>
          <cell r="Y33">
            <v>93.12092255687122</v>
          </cell>
          <cell r="Z33" t="str">
            <v>  </v>
          </cell>
          <cell r="AA33">
            <v>6.476875334052516</v>
          </cell>
          <cell r="AB33" t="str">
            <v>  </v>
          </cell>
          <cell r="AC33">
            <v>0.40220210907623527</v>
          </cell>
          <cell r="AD33" t="str">
            <v>  </v>
          </cell>
          <cell r="AE33" t="str">
            <v/>
          </cell>
          <cell r="AF33" t="str">
            <v>  </v>
          </cell>
          <cell r="AG33">
            <v>100</v>
          </cell>
          <cell r="AH33" t="str">
            <v>  </v>
          </cell>
          <cell r="AI33">
            <v>0</v>
          </cell>
          <cell r="AJ33" t="str">
            <v>a </v>
          </cell>
          <cell r="AK33">
            <v>100</v>
          </cell>
          <cell r="AL33" t="str">
            <v>  </v>
          </cell>
          <cell r="AM33">
            <v>0</v>
          </cell>
          <cell r="AN33" t="str">
            <v>a </v>
          </cell>
          <cell r="AO33" t="str">
            <v/>
          </cell>
          <cell r="AP33" t="str">
            <v>  </v>
          </cell>
          <cell r="AQ33" t="str">
            <v/>
          </cell>
          <cell r="AR33" t="str">
            <v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>a </v>
          </cell>
          <cell r="F34" t="str">
            <v>a </v>
          </cell>
          <cell r="G34" t="str">
            <v/>
          </cell>
          <cell r="H34" t="str">
            <v>100.00(x)</v>
          </cell>
          <cell r="I34" t="str">
            <v>a </v>
          </cell>
          <cell r="J34" t="str">
            <v>a </v>
          </cell>
          <cell r="K34" t="str">
            <v>a </v>
          </cell>
          <cell r="L34" t="str">
            <v>a </v>
          </cell>
          <cell r="M34" t="str">
            <v>a </v>
          </cell>
          <cell r="N34" t="str">
            <v>100.00(x)</v>
          </cell>
          <cell r="O34" t="str">
            <v>a </v>
          </cell>
          <cell r="P34" t="str">
            <v>a </v>
          </cell>
          <cell r="Q34" t="str">
            <v/>
          </cell>
          <cell r="R34" t="str">
            <v>a </v>
          </cell>
          <cell r="S34" t="str">
            <v>a </v>
          </cell>
          <cell r="T34" t="str">
            <v>a </v>
          </cell>
          <cell r="U34" t="str">
            <v>a </v>
          </cell>
          <cell r="V34" t="str">
            <v/>
          </cell>
          <cell r="W34" t="str">
            <v/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>a </v>
          </cell>
          <cell r="AC34">
            <v>0</v>
          </cell>
          <cell r="AD34" t="str">
            <v>a </v>
          </cell>
          <cell r="AE34" t="str">
            <v/>
          </cell>
          <cell r="AF34" t="str">
            <v>xc</v>
          </cell>
          <cell r="AG34">
            <v>0</v>
          </cell>
          <cell r="AH34" t="str">
            <v>a </v>
          </cell>
          <cell r="AI34">
            <v>0</v>
          </cell>
          <cell r="AJ34" t="str">
            <v>a </v>
          </cell>
          <cell r="AK34">
            <v>0</v>
          </cell>
          <cell r="AL34" t="str">
            <v>a </v>
          </cell>
          <cell r="AM34">
            <v>0</v>
          </cell>
          <cell r="AN34" t="str">
            <v>a </v>
          </cell>
          <cell r="AO34" t="str">
            <v/>
          </cell>
          <cell r="AP34" t="str">
            <v>xc</v>
          </cell>
          <cell r="AQ34" t="str">
            <v/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</v>
          </cell>
          <cell r="D35">
            <v>85.47274601883251</v>
          </cell>
          <cell r="E35">
            <v>13.055208744472278</v>
          </cell>
          <cell r="F35" t="str">
            <v>n </v>
          </cell>
          <cell r="G35" t="str">
            <v/>
          </cell>
          <cell r="H35">
            <v>98.52795476330479</v>
          </cell>
          <cell r="I35">
            <v>1.4720452366952081</v>
          </cell>
          <cell r="J35" t="str">
            <v>n </v>
          </cell>
          <cell r="K35">
            <v>1.4720452366952081</v>
          </cell>
          <cell r="L35" t="str">
            <v>n </v>
          </cell>
          <cell r="M35">
            <v>1.4720452366952081</v>
          </cell>
          <cell r="N35">
            <v>86.7497414557777</v>
          </cell>
          <cell r="O35">
            <v>13.250258544222303</v>
          </cell>
          <cell r="P35" t="str">
            <v>n </v>
          </cell>
          <cell r="Q35" t="str">
            <v/>
          </cell>
          <cell r="R35">
            <v>100</v>
          </cell>
          <cell r="S35" t="str">
            <v>n </v>
          </cell>
          <cell r="T35">
            <v>100</v>
          </cell>
          <cell r="U35" t="str">
            <v>n </v>
          </cell>
          <cell r="V35" t="str">
            <v/>
          </cell>
          <cell r="W35" t="str">
            <v/>
          </cell>
          <cell r="X35">
            <v>18.556055485560982</v>
          </cell>
          <cell r="Y35">
            <v>86.7497414557777</v>
          </cell>
          <cell r="Z35" t="str">
            <v>  </v>
          </cell>
          <cell r="AA35">
            <v>13.250258544222303</v>
          </cell>
          <cell r="AB35" t="str">
            <v>  </v>
          </cell>
          <cell r="AC35">
            <v>0</v>
          </cell>
          <cell r="AD35" t="str">
            <v>n </v>
          </cell>
          <cell r="AE35" t="str">
            <v/>
          </cell>
          <cell r="AF35" t="str">
            <v>  </v>
          </cell>
          <cell r="AG35">
            <v>100</v>
          </cell>
          <cell r="AH35" t="str">
            <v>  </v>
          </cell>
          <cell r="AI35">
            <v>0</v>
          </cell>
          <cell r="AJ35" t="str">
            <v>n </v>
          </cell>
          <cell r="AK35">
            <v>100</v>
          </cell>
          <cell r="AL35" t="str">
            <v>  </v>
          </cell>
          <cell r="AM35">
            <v>0</v>
          </cell>
          <cell r="AN35" t="str">
            <v>n </v>
          </cell>
          <cell r="AO35" t="str">
            <v/>
          </cell>
          <cell r="AP35" t="str">
            <v>  </v>
          </cell>
          <cell r="AQ35" t="str">
            <v/>
          </cell>
          <cell r="AR35" t="str">
            <v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86.25322196678701</v>
          </cell>
          <cell r="E36">
            <v>1.624015393374219</v>
          </cell>
          <cell r="F36" t="str">
            <v>a </v>
          </cell>
          <cell r="G36" t="str">
            <v/>
          </cell>
          <cell r="H36">
            <v>87.87723736016122</v>
          </cell>
          <cell r="I36">
            <v>9.89711326189155</v>
          </cell>
          <cell r="J36">
            <v>2.2256493779472137</v>
          </cell>
          <cell r="K36">
            <v>12.122762639838763</v>
          </cell>
          <cell r="L36" t="str">
            <v>a </v>
          </cell>
          <cell r="M36">
            <v>12.122762639838763</v>
          </cell>
          <cell r="N36">
            <v>98.15194987671467</v>
          </cell>
          <cell r="O36">
            <v>1.84805012328535</v>
          </cell>
          <cell r="P36" t="str">
            <v>a </v>
          </cell>
          <cell r="Q36" t="str">
            <v/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>a </v>
          </cell>
          <cell r="V36" t="str">
            <v/>
          </cell>
          <cell r="W36" t="str">
            <v/>
          </cell>
          <cell r="X36" t="str">
            <v>m.</v>
          </cell>
          <cell r="Y36">
            <v>98.15194987671467</v>
          </cell>
          <cell r="Z36" t="str">
            <v>  </v>
          </cell>
          <cell r="AA36">
            <v>1.84805012328535</v>
          </cell>
          <cell r="AB36" t="str">
            <v>  </v>
          </cell>
          <cell r="AC36">
            <v>0</v>
          </cell>
          <cell r="AD36" t="str">
            <v>a </v>
          </cell>
          <cell r="AE36" t="str">
            <v/>
          </cell>
          <cell r="AF36" t="str">
            <v>  </v>
          </cell>
          <cell r="AG36">
            <v>81.6407411076984</v>
          </cell>
          <cell r="AH36" t="str">
            <v>m </v>
          </cell>
          <cell r="AI36">
            <v>18.359258892301597</v>
          </cell>
          <cell r="AJ36" t="str">
            <v>m </v>
          </cell>
          <cell r="AK36">
            <v>100</v>
          </cell>
          <cell r="AL36" t="str">
            <v>m </v>
          </cell>
          <cell r="AM36">
            <v>0</v>
          </cell>
          <cell r="AN36" t="str">
            <v>a </v>
          </cell>
          <cell r="AO36" t="str">
            <v/>
          </cell>
          <cell r="AP36" t="str">
            <v>  </v>
          </cell>
          <cell r="AQ36" t="str">
            <v/>
          </cell>
          <cell r="AR36" t="str">
            <v>  </v>
          </cell>
          <cell r="AS36">
            <v>0.04694119864530866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</v>
          </cell>
          <cell r="E37" t="str">
            <v>xr</v>
          </cell>
          <cell r="F37" t="str">
            <v>xr</v>
          </cell>
          <cell r="G37" t="str">
            <v/>
          </cell>
          <cell r="H37">
            <v>97.33440605317786</v>
          </cell>
          <cell r="I37">
            <v>1.4446237109419633</v>
          </cell>
          <cell r="J37">
            <v>0.009683270530708783</v>
          </cell>
          <cell r="K37">
            <v>1.454306981472672</v>
          </cell>
          <cell r="L37">
            <v>1.2112869653494494</v>
          </cell>
          <cell r="M37">
            <v>2.6655939468221215</v>
          </cell>
          <cell r="N37">
            <v>91.34526473760022</v>
          </cell>
          <cell r="O37" t="str">
            <v>xr</v>
          </cell>
          <cell r="P37" t="str">
            <v>xr</v>
          </cell>
          <cell r="Q37" t="str">
            <v/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</v>
          </cell>
          <cell r="V37" t="str">
            <v/>
          </cell>
          <cell r="W37" t="str">
            <v/>
          </cell>
          <cell r="X37" t="str">
            <v>m</v>
          </cell>
          <cell r="Y37">
            <v>91.34526473760022</v>
          </cell>
          <cell r="Z37" t="str">
            <v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 t="str">
            <v/>
          </cell>
          <cell r="AF37" t="str">
            <v>  </v>
          </cell>
          <cell r="AG37">
            <v>54.19519025634871</v>
          </cell>
          <cell r="AH37" t="str">
            <v>  </v>
          </cell>
          <cell r="AI37">
            <v>0.36326877701133076</v>
          </cell>
          <cell r="AJ37" t="str">
            <v>  </v>
          </cell>
          <cell r="AK37">
            <v>54.55845903336003</v>
          </cell>
          <cell r="AL37" t="str">
            <v>  </v>
          </cell>
          <cell r="AM37">
            <v>45.44154096663996</v>
          </cell>
          <cell r="AN37" t="str">
            <v>  </v>
          </cell>
          <cell r="AO37" t="str">
            <v/>
          </cell>
          <cell r="AP37" t="str">
            <v>  </v>
          </cell>
          <cell r="AQ37" t="str">
            <v/>
          </cell>
          <cell r="AR37" t="str">
            <v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</v>
          </cell>
          <cell r="E38" t="str">
            <v>a </v>
          </cell>
          <cell r="F38" t="str">
            <v>a </v>
          </cell>
          <cell r="G38" t="str">
            <v/>
          </cell>
          <cell r="H38">
            <v>96.82008318737506</v>
          </cell>
          <cell r="I38">
            <v>3.1799168126249384</v>
          </cell>
          <cell r="J38" t="str">
            <v>n </v>
          </cell>
          <cell r="K38">
            <v>3.1799168126249384</v>
          </cell>
          <cell r="L38" t="str">
            <v>m </v>
          </cell>
          <cell r="M38">
            <v>3.1799168126249384</v>
          </cell>
          <cell r="N38">
            <v>100</v>
          </cell>
          <cell r="O38" t="str">
            <v>a </v>
          </cell>
          <cell r="P38" t="str">
            <v>a </v>
          </cell>
          <cell r="Q38" t="str">
            <v/>
          </cell>
          <cell r="R38">
            <v>100</v>
          </cell>
          <cell r="S38" t="str">
            <v>n </v>
          </cell>
          <cell r="T38">
            <v>100</v>
          </cell>
          <cell r="U38" t="str">
            <v>m </v>
          </cell>
          <cell r="V38" t="str">
            <v/>
          </cell>
          <cell r="W38" t="str">
            <v/>
          </cell>
          <cell r="X38">
            <v>85.44700658120998</v>
          </cell>
          <cell r="Y38">
            <v>100</v>
          </cell>
          <cell r="Z38" t="str">
            <v>  </v>
          </cell>
          <cell r="AA38">
            <v>0</v>
          </cell>
          <cell r="AB38" t="str">
            <v>a </v>
          </cell>
          <cell r="AC38">
            <v>0</v>
          </cell>
          <cell r="AD38" t="str">
            <v>a </v>
          </cell>
          <cell r="AE38" t="str">
            <v/>
          </cell>
          <cell r="AF38" t="str">
            <v>  </v>
          </cell>
          <cell r="AG38">
            <v>100</v>
          </cell>
          <cell r="AH38" t="str">
            <v>  </v>
          </cell>
          <cell r="AI38">
            <v>0</v>
          </cell>
          <cell r="AJ38" t="str">
            <v>n </v>
          </cell>
          <cell r="AK38">
            <v>100</v>
          </cell>
          <cell r="AL38" t="str">
            <v>  </v>
          </cell>
          <cell r="AM38">
            <v>0</v>
          </cell>
          <cell r="AN38" t="str">
            <v>m </v>
          </cell>
          <cell r="AO38" t="str">
            <v/>
          </cell>
          <cell r="AP38" t="str">
            <v>  </v>
          </cell>
          <cell r="AQ38" t="str">
            <v/>
          </cell>
          <cell r="AR38" t="str">
            <v>  </v>
          </cell>
          <cell r="AS38">
            <v>85.44700658120998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</v>
          </cell>
          <cell r="E39">
            <v>14.311820058539828</v>
          </cell>
          <cell r="F39" t="str">
            <v>n </v>
          </cell>
          <cell r="G39" t="str">
            <v/>
          </cell>
          <cell r="H39">
            <v>98.38150626618774</v>
          </cell>
          <cell r="I39">
            <v>1.6184937338122547</v>
          </cell>
          <cell r="J39" t="str">
            <v>a </v>
          </cell>
          <cell r="K39">
            <v>1.6184937338122547</v>
          </cell>
          <cell r="L39" t="str">
            <v>n </v>
          </cell>
          <cell r="M39">
            <v>1.6184937338122547</v>
          </cell>
          <cell r="N39">
            <v>85.45273334216209</v>
          </cell>
          <cell r="O39">
            <v>14.547266657837895</v>
          </cell>
          <cell r="P39" t="str">
            <v>n </v>
          </cell>
          <cell r="Q39" t="str">
            <v/>
          </cell>
          <cell r="R39">
            <v>100</v>
          </cell>
          <cell r="S39" t="str">
            <v>a </v>
          </cell>
          <cell r="T39">
            <v>100</v>
          </cell>
          <cell r="U39" t="str">
            <v>n </v>
          </cell>
          <cell r="V39" t="str">
            <v/>
          </cell>
          <cell r="W39" t="str">
            <v/>
          </cell>
          <cell r="X39" t="str">
            <v>m</v>
          </cell>
          <cell r="Y39">
            <v>85.45273334216209</v>
          </cell>
          <cell r="Z39" t="str">
            <v>  </v>
          </cell>
          <cell r="AA39">
            <v>14.547266657837895</v>
          </cell>
          <cell r="AB39" t="str">
            <v>  </v>
          </cell>
          <cell r="AC39">
            <v>0</v>
          </cell>
          <cell r="AD39" t="str">
            <v>n </v>
          </cell>
          <cell r="AE39" t="str">
            <v/>
          </cell>
          <cell r="AF39" t="str">
            <v>  </v>
          </cell>
          <cell r="AG39">
            <v>100</v>
          </cell>
          <cell r="AH39" t="str">
            <v>  </v>
          </cell>
          <cell r="AI39">
            <v>0</v>
          </cell>
          <cell r="AJ39" t="str">
            <v>a </v>
          </cell>
          <cell r="AK39">
            <v>100</v>
          </cell>
          <cell r="AL39" t="str">
            <v>  </v>
          </cell>
          <cell r="AM39">
            <v>0</v>
          </cell>
          <cell r="AN39" t="str">
            <v>n </v>
          </cell>
          <cell r="AO39" t="str">
            <v/>
          </cell>
          <cell r="AP39" t="str">
            <v>  </v>
          </cell>
          <cell r="AQ39" t="str">
            <v/>
          </cell>
          <cell r="AR39" t="str">
            <v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99.79781200479636</v>
          </cell>
          <cell r="E40" t="str">
            <v>a </v>
          </cell>
          <cell r="F40">
            <v>0.20218799520364863</v>
          </cell>
          <cell r="G40" t="str">
            <v/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99.79781200479636</v>
          </cell>
          <cell r="O40" t="str">
            <v>a </v>
          </cell>
          <cell r="P40">
            <v>0.20218799520364863</v>
          </cell>
          <cell r="Q40" t="str">
            <v/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 t="str">
            <v/>
          </cell>
          <cell r="W40" t="str">
            <v/>
          </cell>
          <cell r="X40" t="str">
            <v>10.21(x)</v>
          </cell>
          <cell r="Y40">
            <v>99.79781200479636</v>
          </cell>
          <cell r="Z40" t="str">
            <v>  </v>
          </cell>
          <cell r="AA40">
            <v>0</v>
          </cell>
          <cell r="AB40" t="str">
            <v>a </v>
          </cell>
          <cell r="AC40">
            <v>0.20218799520364863</v>
          </cell>
          <cell r="AD40" t="str">
            <v>  </v>
          </cell>
          <cell r="AE40" t="str">
            <v/>
          </cell>
          <cell r="AF40" t="str">
            <v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 t="str">
            <v/>
          </cell>
          <cell r="AP40" t="str">
            <v>  </v>
          </cell>
          <cell r="AQ40" t="str">
            <v/>
          </cell>
          <cell r="AR40" t="str">
            <v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1_ALL"/>
    </sheetNames>
    <sheetDataSet>
      <sheetData sheetId="0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1.47920819609744</v>
          </cell>
          <cell r="D2">
            <v>1.20856092646938</v>
          </cell>
          <cell r="E2">
            <v>1.05922562639285</v>
          </cell>
          <cell r="F2">
            <v>2.72773176160668</v>
          </cell>
          <cell r="G2" t="str">
            <v>xc:4</v>
          </cell>
          <cell r="H2" t="str">
            <v>xr:G20</v>
          </cell>
          <cell r="I2">
            <v>0.894510419000672</v>
          </cell>
          <cell r="J2">
            <v>1.65069335305198</v>
          </cell>
          <cell r="K2">
            <v>1.79527921846519</v>
          </cell>
          <cell r="L2">
            <v>1.13802597648697</v>
          </cell>
          <cell r="M2">
            <v>0.746196777186854</v>
          </cell>
          <cell r="N2">
            <v>1.32660734460388</v>
          </cell>
          <cell r="O2">
            <v>1.04363616749672</v>
          </cell>
          <cell r="P2">
            <v>1.44805441526178</v>
          </cell>
          <cell r="Q2">
            <v>1.37861619041377</v>
          </cell>
          <cell r="R2" t="str">
            <v>m</v>
          </cell>
          <cell r="S2">
            <v>1.27133626704671</v>
          </cell>
          <cell r="T2">
            <v>1.09994960451977</v>
          </cell>
          <cell r="U2">
            <v>1.32507788006773</v>
          </cell>
          <cell r="V2">
            <v>1.62126761363636</v>
          </cell>
          <cell r="W2">
            <v>2.3025615948549</v>
          </cell>
          <cell r="X2">
            <v>1.84889411921001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1.54952998644515</v>
          </cell>
          <cell r="AC2">
            <v>2.23380849992658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0.953617461340206</v>
          </cell>
          <cell r="AJ2">
            <v>1.56718129119767</v>
          </cell>
          <cell r="AK2">
            <v>1.63248163580108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0.00186460217712013</v>
          </cell>
          <cell r="D3">
            <v>0.000184839943653907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0.0240637155320389</v>
          </cell>
          <cell r="Z3">
            <v>2.49788958578639E-05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0.0136833468198738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0.152254412255878</v>
          </cell>
          <cell r="D4">
            <v>0.0108410776254687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0.0525804765105684</v>
          </cell>
          <cell r="J4">
            <v>0.022610218917652</v>
          </cell>
          <cell r="K4" t="str">
            <v>xr:L5</v>
          </cell>
          <cell r="L4">
            <v>0.0592112827445115</v>
          </cell>
          <cell r="M4">
            <v>0.0125650511116315</v>
          </cell>
          <cell r="N4" t="str">
            <v>m</v>
          </cell>
          <cell r="O4">
            <v>0.0907243927434869</v>
          </cell>
          <cell r="P4" t="str">
            <v>xc:5</v>
          </cell>
          <cell r="Q4">
            <v>0.0795059422379517</v>
          </cell>
          <cell r="R4" t="str">
            <v>m</v>
          </cell>
          <cell r="S4">
            <v>0.0593539962289974</v>
          </cell>
          <cell r="T4" t="str">
            <v>n</v>
          </cell>
          <cell r="U4">
            <v>0.010404373654454</v>
          </cell>
          <cell r="V4">
            <v>0.0315150568181818</v>
          </cell>
          <cell r="W4" t="str">
            <v>m</v>
          </cell>
          <cell r="X4">
            <v>0.272580064164512</v>
          </cell>
          <cell r="Y4">
            <v>0.0138405694398513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0.00177509433228185</v>
          </cell>
          <cell r="AH4" t="str">
            <v>m</v>
          </cell>
          <cell r="AI4">
            <v>0.0571778350515464</v>
          </cell>
          <cell r="AJ4" t="str">
            <v>m</v>
          </cell>
          <cell r="AK4">
            <v>0.187839809283226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1.63332721053044</v>
          </cell>
          <cell r="D5">
            <v>1.2195868440385</v>
          </cell>
          <cell r="E5">
            <v>1.05922562639285</v>
          </cell>
          <cell r="F5">
            <v>2.72773176160668</v>
          </cell>
          <cell r="G5" t="str">
            <v>xc:4</v>
          </cell>
          <cell r="H5" t="str">
            <v>xr:G20</v>
          </cell>
          <cell r="I5">
            <v>0.947090895511241</v>
          </cell>
          <cell r="J5">
            <v>1.67330357196963</v>
          </cell>
          <cell r="K5">
            <v>1.79527921846519</v>
          </cell>
          <cell r="L5">
            <v>1.19723725923149</v>
          </cell>
          <cell r="M5">
            <v>0.758761828298486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</v>
          </cell>
          <cell r="T5">
            <v>1.09994960451977</v>
          </cell>
          <cell r="U5">
            <v>1.33548225372218</v>
          </cell>
          <cell r="V5">
            <v>1.65278267045455</v>
          </cell>
          <cell r="W5">
            <v>2.3025615948549</v>
          </cell>
          <cell r="X5">
            <v>2.12147418337453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1.54952998644515</v>
          </cell>
          <cell r="AC5">
            <v>2.23380849992658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1.01079529639175</v>
          </cell>
          <cell r="AJ5">
            <v>1.56718129119767</v>
          </cell>
          <cell r="AK5">
            <v>1.82032144508431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1.05922562639285</v>
          </cell>
          <cell r="F6">
            <v>2.72773176160668</v>
          </cell>
          <cell r="G6" t="str">
            <v>xc:4</v>
          </cell>
          <cell r="H6" t="str">
            <v>xr:G20</v>
          </cell>
          <cell r="I6">
            <v>0.947090895511241</v>
          </cell>
          <cell r="J6">
            <v>1.7140449229037</v>
          </cell>
          <cell r="K6">
            <v>1.79527921846519</v>
          </cell>
          <cell r="L6">
            <v>1.24697369267635</v>
          </cell>
          <cell r="M6">
            <v>0.758761828298486</v>
          </cell>
          <cell r="N6">
            <v>1.32660734460388</v>
          </cell>
          <cell r="O6">
            <v>1.13899926284184</v>
          </cell>
          <cell r="P6">
            <v>1.44805441526178</v>
          </cell>
          <cell r="Q6">
            <v>1.47659941597122</v>
          </cell>
          <cell r="R6" t="str">
            <v>m</v>
          </cell>
          <cell r="S6">
            <v>1.37966559578052</v>
          </cell>
          <cell r="T6">
            <v>1.09997435028249</v>
          </cell>
          <cell r="U6">
            <v>1.33548225372218</v>
          </cell>
          <cell r="V6">
            <v>1.65278267045455</v>
          </cell>
          <cell r="W6">
            <v>2.30441980737182</v>
          </cell>
          <cell r="X6">
            <v>2.12815426815697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1.54952998644515</v>
          </cell>
          <cell r="AC6">
            <v>2.2350507646158</v>
          </cell>
          <cell r="AD6">
            <v>1.82221764382012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1.56164595390072</v>
          </cell>
          <cell r="AI6">
            <v>1.02624112113402</v>
          </cell>
          <cell r="AJ6">
            <v>1.56824733287146</v>
          </cell>
          <cell r="AK6">
            <v>1.82032144508431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0.067811509062162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0.0407413509340641</v>
          </cell>
          <cell r="K7" t="str">
            <v>n</v>
          </cell>
          <cell r="L7">
            <v>0.034688911072275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0.0944139274193202</v>
          </cell>
          <cell r="AG7" t="str">
            <v>a</v>
          </cell>
          <cell r="AH7" t="str">
            <v>m</v>
          </cell>
          <cell r="AI7">
            <v>4.92329652061856</v>
          </cell>
          <cell r="AJ7">
            <v>0.00106604167379429</v>
          </cell>
          <cell r="AK7">
            <v>0.011111508250037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0.067811509062162</v>
          </cell>
          <cell r="D8">
            <v>0.00808567288402325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0.0407413509340641</v>
          </cell>
          <cell r="K8">
            <v>0</v>
          </cell>
          <cell r="L8">
            <v>0.0497364334448608</v>
          </cell>
          <cell r="M8">
            <v>0</v>
          </cell>
          <cell r="N8">
            <v>0</v>
          </cell>
          <cell r="O8">
            <v>0.00463870260162894</v>
          </cell>
          <cell r="P8">
            <v>0</v>
          </cell>
          <cell r="Q8">
            <v>0.0184772833194972</v>
          </cell>
          <cell r="R8">
            <v>0</v>
          </cell>
          <cell r="S8">
            <v>0.0489753325048076</v>
          </cell>
          <cell r="T8">
            <v>2.47457627118644E-05</v>
          </cell>
          <cell r="U8">
            <v>0</v>
          </cell>
          <cell r="V8">
            <v>0</v>
          </cell>
          <cell r="W8">
            <v>0.00185821251691951</v>
          </cell>
          <cell r="X8">
            <v>0.00668008478244275</v>
          </cell>
          <cell r="Y8">
            <v>0</v>
          </cell>
          <cell r="Z8">
            <v>8.36249991763269E-05</v>
          </cell>
          <cell r="AA8">
            <v>0</v>
          </cell>
          <cell r="AB8">
            <v>0</v>
          </cell>
          <cell r="AC8">
            <v>0.00124226468922406</v>
          </cell>
          <cell r="AD8">
            <v>0.016483547905297</v>
          </cell>
          <cell r="AE8">
            <v>0</v>
          </cell>
          <cell r="AF8">
            <v>0.00152481624101268</v>
          </cell>
          <cell r="AG8">
            <v>0</v>
          </cell>
          <cell r="AH8">
            <v>0.00603426669336545</v>
          </cell>
          <cell r="AI8">
            <v>0.015445824742268</v>
          </cell>
          <cell r="AJ8">
            <v>0.00106604167379429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0.280076106328803</v>
          </cell>
          <cell r="D9">
            <v>0.0791759749339842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0.0359698259765479</v>
          </cell>
          <cell r="J9" t="str">
            <v>xc:8</v>
          </cell>
          <cell r="K9">
            <v>0.320031670152122</v>
          </cell>
          <cell r="L9" t="str">
            <v>xc:8</v>
          </cell>
          <cell r="M9">
            <v>0.0488240810534702</v>
          </cell>
          <cell r="N9">
            <v>0.161350779428201</v>
          </cell>
          <cell r="O9" t="str">
            <v>a</v>
          </cell>
          <cell r="P9">
            <v>0.0288237482231345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0.0465453107344633</v>
          </cell>
          <cell r="U9">
            <v>0.0426421444329808</v>
          </cell>
          <cell r="V9">
            <v>0.0189264204545455</v>
          </cell>
          <cell r="W9">
            <v>0.0622198011125803</v>
          </cell>
          <cell r="X9" t="str">
            <v>xc:7</v>
          </cell>
          <cell r="Y9" t="str">
            <v>a</v>
          </cell>
          <cell r="Z9">
            <v>0.282462107938772</v>
          </cell>
          <cell r="AA9">
            <v>0.697519714619712</v>
          </cell>
          <cell r="AB9">
            <v>0.0701918557561973</v>
          </cell>
          <cell r="AC9" t="str">
            <v>a</v>
          </cell>
          <cell r="AD9" t="str">
            <v>a</v>
          </cell>
          <cell r="AE9">
            <v>0.000188273073533227</v>
          </cell>
          <cell r="AF9">
            <v>0.0206867692096035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0.00527232339737416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0.348397585345963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0.012944011299435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0.0540713304705993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0.00203888567345383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0.0511158183038105</v>
          </cell>
          <cell r="D11">
            <v>0.00856711645819157</v>
          </cell>
          <cell r="E11" t="str">
            <v>xc:8</v>
          </cell>
          <cell r="F11" t="str">
            <v>m</v>
          </cell>
          <cell r="G11">
            <v>0.116273293342007</v>
          </cell>
          <cell r="H11" t="str">
            <v>m</v>
          </cell>
          <cell r="I11">
            <v>0.0271118082007618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0.000668327600822667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0.000412732215612456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0.336464248029988</v>
          </cell>
          <cell r="D12">
            <v>0.0877430913921758</v>
          </cell>
          <cell r="E12" t="str">
            <v>xc:8</v>
          </cell>
          <cell r="F12" t="str">
            <v>xc:7</v>
          </cell>
          <cell r="G12">
            <v>0.940015324502849</v>
          </cell>
          <cell r="H12" t="str">
            <v>xr:G20</v>
          </cell>
          <cell r="I12">
            <v>0.0630816341773097</v>
          </cell>
          <cell r="J12" t="str">
            <v>xc:8</v>
          </cell>
          <cell r="K12">
            <v>0.320031670152122</v>
          </cell>
          <cell r="L12" t="str">
            <v>xc:8</v>
          </cell>
          <cell r="M12">
            <v>0.0494924086542929</v>
          </cell>
          <cell r="N12">
            <v>0.161350779428201</v>
          </cell>
          <cell r="O12" t="str">
            <v>a</v>
          </cell>
          <cell r="P12">
            <v>0.0288237482231345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0.0465453107344633</v>
          </cell>
          <cell r="U12">
            <v>0.143664002617432</v>
          </cell>
          <cell r="V12">
            <v>0.409383806818182</v>
          </cell>
          <cell r="W12">
            <v>0.0622198011125803</v>
          </cell>
          <cell r="X12" t="str">
            <v>xc:7</v>
          </cell>
          <cell r="Y12" t="str">
            <v>a</v>
          </cell>
          <cell r="Z12">
            <v>0.282462107938772</v>
          </cell>
          <cell r="AA12">
            <v>0.697519714619712</v>
          </cell>
          <cell r="AB12">
            <v>0.0701918557561973</v>
          </cell>
          <cell r="AC12" t="str">
            <v>a</v>
          </cell>
          <cell r="AD12" t="str">
            <v>a</v>
          </cell>
          <cell r="AE12">
            <v>0.000188273073533227</v>
          </cell>
          <cell r="AF12">
            <v>0.0210995014252159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</v>
          </cell>
          <cell r="D13">
            <v>0.0966240058942449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0.0634625438793039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0.0494924086542929</v>
          </cell>
          <cell r="N13">
            <v>0.161617223092693</v>
          </cell>
          <cell r="O13" t="str">
            <v>a</v>
          </cell>
          <cell r="P13">
            <v>0.0288237482231345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0.0470182485875706</v>
          </cell>
          <cell r="U13">
            <v>0.143664002617432</v>
          </cell>
          <cell r="V13">
            <v>0.409383806818182</v>
          </cell>
          <cell r="W13">
            <v>0.0628848455923199</v>
          </cell>
          <cell r="X13" t="str">
            <v>xc:7</v>
          </cell>
          <cell r="Y13" t="str">
            <v>a</v>
          </cell>
          <cell r="Z13">
            <v>0.374529508469792</v>
          </cell>
          <cell r="AA13">
            <v>1.17232827344495</v>
          </cell>
          <cell r="AB13">
            <v>0.0701918557561973</v>
          </cell>
          <cell r="AC13" t="str">
            <v>a</v>
          </cell>
          <cell r="AD13" t="str">
            <v>a</v>
          </cell>
          <cell r="AE13">
            <v>0.000188273073533227</v>
          </cell>
          <cell r="AF13">
            <v>0.0217085680628385</v>
          </cell>
          <cell r="AG13" t="str">
            <v>xc:9</v>
          </cell>
          <cell r="AH13">
            <v>0.169435533696693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0.0440646215650459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0.0666557731281417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0.00157640776796424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0.0245224170587757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0.0440646215650459</v>
          </cell>
          <cell r="D15">
            <v>0.00888091450206913</v>
          </cell>
          <cell r="E15">
            <v>0</v>
          </cell>
          <cell r="F15">
            <v>0</v>
          </cell>
          <cell r="G15">
            <v>0.281579749689557</v>
          </cell>
          <cell r="H15">
            <v>0</v>
          </cell>
          <cell r="I15">
            <v>0.000380909701994174</v>
          </cell>
          <cell r="J15">
            <v>0</v>
          </cell>
          <cell r="K15">
            <v>0.0666557731281417</v>
          </cell>
          <cell r="L15">
            <v>0</v>
          </cell>
          <cell r="M15">
            <v>0</v>
          </cell>
          <cell r="N15">
            <v>0.00026644366449232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0.000472937853107345</v>
          </cell>
          <cell r="U15">
            <v>0</v>
          </cell>
          <cell r="V15">
            <v>0</v>
          </cell>
          <cell r="W15">
            <v>0.000665044479739616</v>
          </cell>
          <cell r="X15">
            <v>0</v>
          </cell>
          <cell r="Y15">
            <v>0</v>
          </cell>
          <cell r="Z15">
            <v>0.0920674005310204</v>
          </cell>
          <cell r="AA15">
            <v>0.474808558825239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0.000609066637622548</v>
          </cell>
          <cell r="AG15">
            <v>0</v>
          </cell>
          <cell r="AH15">
            <v>0.00781533872246346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</v>
          </cell>
          <cell r="D16">
            <v>5.3223329208107</v>
          </cell>
          <cell r="E16">
            <v>5.02640118301293</v>
          </cell>
          <cell r="F16">
            <v>5.44832758658903</v>
          </cell>
          <cell r="G16">
            <v>5.76274203478467</v>
          </cell>
          <cell r="H16" t="str">
            <v>xr:G20</v>
          </cell>
          <cell r="I16">
            <v>4.84986182687281</v>
          </cell>
          <cell r="J16">
            <v>6.49475375865537</v>
          </cell>
          <cell r="K16">
            <v>6.63549582257151</v>
          </cell>
          <cell r="L16">
            <v>5.778313844856</v>
          </cell>
          <cell r="M16">
            <v>4.53842920902071</v>
          </cell>
          <cell r="N16">
            <v>3.68061362903846</v>
          </cell>
          <cell r="O16">
            <v>4.93007785109405</v>
          </cell>
          <cell r="P16">
            <v>4.53471807066722</v>
          </cell>
          <cell r="Q16">
            <v>2.69695003349791</v>
          </cell>
          <cell r="R16" t="str">
            <v>m</v>
          </cell>
          <cell r="S16">
            <v>4.74046278731775</v>
          </cell>
          <cell r="T16">
            <v>4.51804192090396</v>
          </cell>
          <cell r="U16">
            <v>3.5825244109143</v>
          </cell>
          <cell r="V16">
            <v>3.64417840909091</v>
          </cell>
          <cell r="W16">
            <v>4.29381508633842</v>
          </cell>
          <cell r="X16">
            <v>4.59683437108564</v>
          </cell>
          <cell r="Y16">
            <v>4.55301160611644</v>
          </cell>
          <cell r="Z16">
            <v>5.26204821712135</v>
          </cell>
          <cell r="AA16">
            <v>6.79231350497198</v>
          </cell>
          <cell r="AB16">
            <v>2.92728591302231</v>
          </cell>
          <cell r="AC16">
            <v>5.21416102032682</v>
          </cell>
          <cell r="AD16">
            <v>5.36169948001043</v>
          </cell>
          <cell r="AE16">
            <v>0.00405170525075775</v>
          </cell>
          <cell r="AF16">
            <v>4.76293120126571</v>
          </cell>
          <cell r="AG16">
            <v>6.56958764923407</v>
          </cell>
          <cell r="AH16">
            <v>5.45351413837465</v>
          </cell>
          <cell r="AI16">
            <v>2.1860993685567</v>
          </cell>
          <cell r="AJ16">
            <v>4.62278968768888</v>
          </cell>
          <cell r="AK16">
            <v>4.99496407278292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</v>
          </cell>
          <cell r="E17" t="str">
            <v>m</v>
          </cell>
          <cell r="F17" t="str">
            <v>m</v>
          </cell>
          <cell r="G17">
            <v>0.51245426525957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0.00762003239428472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0.0383378582438131</v>
          </cell>
          <cell r="X17">
            <v>0</v>
          </cell>
          <cell r="Y17">
            <v>0.237494842600904</v>
          </cell>
          <cell r="Z17">
            <v>0.276012765370437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0.0636377443006795</v>
          </cell>
          <cell r="AI17" t="str">
            <v>m</v>
          </cell>
          <cell r="AJ17">
            <v>0.215609072040325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0.996554850939447</v>
          </cell>
          <cell r="D18">
            <v>-0.0139317734274957</v>
          </cell>
          <cell r="E18">
            <v>-0.17609814008706</v>
          </cell>
          <cell r="F18" t="str">
            <v>m</v>
          </cell>
          <cell r="G18">
            <v>0.726824546706914</v>
          </cell>
          <cell r="H18" t="str">
            <v>m</v>
          </cell>
          <cell r="I18">
            <v>0.837456120696094</v>
          </cell>
          <cell r="J18">
            <v>0.466478499001743</v>
          </cell>
          <cell r="K18" t="str">
            <v>xr:L5</v>
          </cell>
          <cell r="L18">
            <v>0.540718947910646</v>
          </cell>
          <cell r="M18">
            <v>1.29183651208097</v>
          </cell>
          <cell r="N18" t="str">
            <v>m</v>
          </cell>
          <cell r="O18">
            <v>0.610708570812133</v>
          </cell>
          <cell r="P18">
            <v>0.617529083026672</v>
          </cell>
          <cell r="Q18">
            <v>0.266341864377157</v>
          </cell>
          <cell r="R18" t="str">
            <v>m</v>
          </cell>
          <cell r="S18">
            <v>0.422921331890685</v>
          </cell>
          <cell r="T18">
            <v>0.00926395480225989</v>
          </cell>
          <cell r="U18">
            <v>1.1640614789519</v>
          </cell>
          <cell r="V18">
            <v>2.57705482954546</v>
          </cell>
          <cell r="W18" t="str">
            <v>m</v>
          </cell>
          <cell r="X18">
            <v>0.968350930690138</v>
          </cell>
          <cell r="Y18">
            <v>0.124834254578668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0.909914028452727</v>
          </cell>
          <cell r="AG18">
            <v>0.114414556259852</v>
          </cell>
          <cell r="AH18" t="str">
            <v>m</v>
          </cell>
          <cell r="AI18">
            <v>0.210592783505155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</v>
          </cell>
          <cell r="D19">
            <v>5.51383999824617</v>
          </cell>
          <cell r="E19">
            <v>5.02843813133943</v>
          </cell>
          <cell r="F19">
            <v>5.44832758658903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7.07194273636938</v>
          </cell>
          <cell r="K19">
            <v>6.63549582257151</v>
          </cell>
          <cell r="L19">
            <v>6.31903279276664</v>
          </cell>
          <cell r="M19">
            <v>5.83788575349596</v>
          </cell>
          <cell r="N19">
            <v>3.68061362903846</v>
          </cell>
          <cell r="O19">
            <v>5.54078642190618</v>
          </cell>
          <cell r="P19">
            <v>5.15224715369389</v>
          </cell>
          <cell r="Q19">
            <v>2.96329189787507</v>
          </cell>
          <cell r="R19" t="str">
            <v>m</v>
          </cell>
          <cell r="S19">
            <v>5.2878024468412</v>
          </cell>
          <cell r="T19">
            <v>4.65061553672316</v>
          </cell>
          <cell r="U19">
            <v>4.7465858898662</v>
          </cell>
          <cell r="V19">
            <v>6.22123323863636</v>
          </cell>
          <cell r="W19">
            <v>4.29381508633842</v>
          </cell>
          <cell r="X19">
            <v>5.56518530177578</v>
          </cell>
          <cell r="Y19">
            <v>4.91534070329601</v>
          </cell>
          <cell r="Z19">
            <v>5.26204821712135</v>
          </cell>
          <cell r="AA19">
            <v>6.79231350497198</v>
          </cell>
          <cell r="AB19">
            <v>2.92728591302231</v>
          </cell>
          <cell r="AC19">
            <v>5.21416102032682</v>
          </cell>
          <cell r="AD19">
            <v>5.36169948001043</v>
          </cell>
          <cell r="AE19">
            <v>0.00405170525075775</v>
          </cell>
          <cell r="AF19">
            <v>5.67284522971844</v>
          </cell>
          <cell r="AG19">
            <v>6.68400220549392</v>
          </cell>
          <cell r="AH19">
            <v>5.45351413837465</v>
          </cell>
          <cell r="AI19">
            <v>2.39669215206186</v>
          </cell>
          <cell r="AJ19">
            <v>4.62278968768888</v>
          </cell>
          <cell r="AK19">
            <v>6.66302317028905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6.11773831092222</v>
          </cell>
          <cell r="D20">
            <v>5.63133372335994</v>
          </cell>
          <cell r="E20">
            <v>5.06483244121384</v>
          </cell>
          <cell r="F20">
            <v>5.56522649771555</v>
          </cell>
          <cell r="G20">
            <v>7.33932717618413</v>
          </cell>
          <cell r="H20" t="str">
            <v>xr:G20</v>
          </cell>
          <cell r="I20">
            <v>6.03051012024797</v>
          </cell>
          <cell r="J20">
            <v>8.45712639082329</v>
          </cell>
          <cell r="K20">
            <v>7.26482777362114</v>
          </cell>
          <cell r="L20">
            <v>6.58000877271859</v>
          </cell>
          <cell r="M20">
            <v>6.04793349807552</v>
          </cell>
          <cell r="N20">
            <v>3.69536080149265</v>
          </cell>
          <cell r="O20">
            <v>5.69751343965192</v>
          </cell>
          <cell r="P20">
            <v>5.49559735894677</v>
          </cell>
          <cell r="Q20">
            <v>2.99324713993388</v>
          </cell>
          <cell r="R20" t="str">
            <v>m</v>
          </cell>
          <cell r="S20">
            <v>5.70438845223469</v>
          </cell>
          <cell r="T20">
            <v>4.68701474576271</v>
          </cell>
          <cell r="U20">
            <v>4.7465858898662</v>
          </cell>
          <cell r="V20">
            <v>6.22123323863636</v>
          </cell>
          <cell r="W20">
            <v>4.40172129159462</v>
          </cell>
          <cell r="X20">
            <v>5.6126758875833</v>
          </cell>
          <cell r="Y20">
            <v>5.3842246578794</v>
          </cell>
          <cell r="Z20">
            <v>5.84857534353353</v>
          </cell>
          <cell r="AA20">
            <v>7.9784199456193</v>
          </cell>
          <cell r="AB20">
            <v>2.92728591302231</v>
          </cell>
          <cell r="AC20">
            <v>5.22390447022299</v>
          </cell>
          <cell r="AD20">
            <v>5.4638328045688</v>
          </cell>
          <cell r="AE20">
            <v>0.00405170525075775</v>
          </cell>
          <cell r="AF20">
            <v>5.78851200004586</v>
          </cell>
          <cell r="AG20">
            <v>7.88814838815964</v>
          </cell>
          <cell r="AH20">
            <v>5.55901898008838</v>
          </cell>
          <cell r="AI20">
            <v>2.46241653350515</v>
          </cell>
          <cell r="AJ20">
            <v>4.93657748245892</v>
          </cell>
          <cell r="AK20">
            <v>6.66302317028905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</v>
          </cell>
          <cell r="D21" t="str">
            <v>a</v>
          </cell>
          <cell r="E21">
            <v>0.036394309874409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</v>
          </cell>
          <cell r="L21">
            <v>0.260884624655672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0.319435992199267</v>
          </cell>
          <cell r="Y21">
            <v>0.595373931119195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</v>
          </cell>
          <cell r="AG21">
            <v>1.19970844683501</v>
          </cell>
          <cell r="AH21" t="str">
            <v>m</v>
          </cell>
          <cell r="AI21">
            <v>8.59360264175258</v>
          </cell>
          <cell r="AJ21">
            <v>0.314880987639274</v>
          </cell>
          <cell r="AK21">
            <v>0.146759993359515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</v>
          </cell>
          <cell r="D22">
            <v>0.117493725113773</v>
          </cell>
          <cell r="E22">
            <v>0.036394309874409</v>
          </cell>
          <cell r="F22">
            <v>0.11689891112652</v>
          </cell>
          <cell r="G22">
            <v>0.333862173506987</v>
          </cell>
          <cell r="H22">
            <v>0</v>
          </cell>
          <cell r="I22">
            <v>0.343192172679065</v>
          </cell>
          <cell r="J22">
            <v>1.38518365445391</v>
          </cell>
          <cell r="K22">
            <v>0.629331951049625</v>
          </cell>
          <cell r="L22">
            <v>0.26097597995195</v>
          </cell>
          <cell r="M22">
            <v>0.205415175149662</v>
          </cell>
          <cell r="N22">
            <v>0.0147471724541942</v>
          </cell>
          <cell r="O22">
            <v>0.156727017745734</v>
          </cell>
          <cell r="P22">
            <v>0.34335020525288</v>
          </cell>
          <cell r="Q22">
            <v>0.0299552420588107</v>
          </cell>
          <cell r="R22">
            <v>0</v>
          </cell>
          <cell r="S22">
            <v>0.365011873184319</v>
          </cell>
          <cell r="T22">
            <v>0.0296213559322034</v>
          </cell>
          <cell r="U22">
            <v>0</v>
          </cell>
          <cell r="V22">
            <v>0</v>
          </cell>
          <cell r="W22">
            <v>0.107906205256199</v>
          </cell>
          <cell r="X22">
            <v>0.0474905858075133</v>
          </cell>
          <cell r="Y22">
            <v>0.468883954583392</v>
          </cell>
          <cell r="Z22">
            <v>0.586527126412179</v>
          </cell>
          <cell r="AA22">
            <v>1.18610644064732</v>
          </cell>
          <cell r="AB22">
            <v>0</v>
          </cell>
          <cell r="AC22">
            <v>0.00974344989616329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</v>
          </cell>
          <cell r="AI22">
            <v>0.065724381443299</v>
          </cell>
          <cell r="AJ22">
            <v>0.313787794770034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3.23613495554112</v>
          </cell>
          <cell r="D23">
            <v>3.83431549255332</v>
          </cell>
          <cell r="E23">
            <v>3.44025368129465</v>
          </cell>
          <cell r="F23">
            <v>3.84973545978704</v>
          </cell>
          <cell r="G23">
            <v>4.04075921639803</v>
          </cell>
          <cell r="H23" t="str">
            <v>xr</v>
          </cell>
          <cell r="I23">
            <v>3.43360967958772</v>
          </cell>
          <cell r="J23">
            <v>4.21753401787822</v>
          </cell>
          <cell r="K23">
            <v>4.21332029314441</v>
          </cell>
          <cell r="L23">
            <v>4.060990883916</v>
          </cell>
          <cell r="M23">
            <v>2.91124910785708</v>
          </cell>
          <cell r="N23">
            <v>2.83702023570512</v>
          </cell>
          <cell r="O23">
            <v>3.34229310127834</v>
          </cell>
          <cell r="P23">
            <v>3.40824952727627</v>
          </cell>
          <cell r="Q23">
            <v>1.99713143196283</v>
          </cell>
          <cell r="R23" t="str">
            <v>m</v>
          </cell>
          <cell r="S23">
            <v>3.31863208316204</v>
          </cell>
          <cell r="T23">
            <v>3.2424113559322</v>
          </cell>
          <cell r="U23">
            <v>2.82401969093316</v>
          </cell>
          <cell r="V23">
            <v>2.95659971590909</v>
          </cell>
          <cell r="W23">
            <v>4.20767930772782</v>
          </cell>
          <cell r="X23">
            <v>3.36720487341018</v>
          </cell>
          <cell r="Y23">
            <v>3.03123336640368</v>
          </cell>
          <cell r="Z23">
            <v>3.82259113648098</v>
          </cell>
          <cell r="AA23">
            <v>4.06079185710318</v>
          </cell>
          <cell r="AB23">
            <v>2.04811108056956</v>
          </cell>
          <cell r="AC23">
            <v>3.28563141113046</v>
          </cell>
          <cell r="AD23">
            <v>4.08509894423787</v>
          </cell>
          <cell r="AE23">
            <v>0.0023266969240452</v>
          </cell>
          <cell r="AF23">
            <v>3.50591654497276</v>
          </cell>
          <cell r="AG23">
            <v>4.44768122223756</v>
          </cell>
          <cell r="AH23">
            <v>4.07523501087609</v>
          </cell>
          <cell r="AI23">
            <v>1.41847518041237</v>
          </cell>
          <cell r="AJ23">
            <v>3.75511321880667</v>
          </cell>
          <cell r="AK23">
            <v>3.49150149035968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0.0323626354879471</v>
          </cell>
          <cell r="D24">
            <v>0.00605673210717106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0.03883197740113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0.0968861907686493</v>
          </cell>
          <cell r="Z24">
            <v>0.0502381670773976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0.0507146367823218</v>
          </cell>
          <cell r="AI24" t="str">
            <v>m</v>
          </cell>
          <cell r="AJ24">
            <v>0.0276227688397368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0.062123415481076</v>
          </cell>
          <cell r="E25" t="str">
            <v>m</v>
          </cell>
          <cell r="F25" t="str">
            <v>m</v>
          </cell>
          <cell r="G25">
            <v>0.267395306972339</v>
          </cell>
          <cell r="H25" t="str">
            <v>m</v>
          </cell>
          <cell r="I25">
            <v>0.458667562924789</v>
          </cell>
          <cell r="J25">
            <v>0.0931032157139627</v>
          </cell>
          <cell r="K25" t="str">
            <v>xr</v>
          </cell>
          <cell r="L25">
            <v>0.328787711303169</v>
          </cell>
          <cell r="M25">
            <v>0.913085356049671</v>
          </cell>
          <cell r="N25" t="str">
            <v>m</v>
          </cell>
          <cell r="O25">
            <v>0.302828170229598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0.127717242200914</v>
          </cell>
          <cell r="T25">
            <v>-0.037896779661017</v>
          </cell>
          <cell r="U25">
            <v>0.255364269564811</v>
          </cell>
          <cell r="V25">
            <v>0.871062215909091</v>
          </cell>
          <cell r="W25" t="str">
            <v>m</v>
          </cell>
          <cell r="X25">
            <v>0.652821834652319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</v>
          </cell>
          <cell r="AG25">
            <v>0.00681466009071218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3.73584833900931</v>
          </cell>
          <cell r="D26">
            <v>3.90249564014156</v>
          </cell>
          <cell r="E26">
            <v>3.44025368129465</v>
          </cell>
          <cell r="F26">
            <v>3.84973545978704</v>
          </cell>
          <cell r="G26">
            <v>4.30815452337037</v>
          </cell>
          <cell r="H26" t="str">
            <v>xr</v>
          </cell>
          <cell r="I26">
            <v>3.89227724251251</v>
          </cell>
          <cell r="J26">
            <v>4.31063723359219</v>
          </cell>
          <cell r="K26">
            <v>4.21332029314441</v>
          </cell>
          <cell r="L26">
            <v>4.38977859521917</v>
          </cell>
          <cell r="M26">
            <v>3.82433446390676</v>
          </cell>
          <cell r="N26">
            <v>2.83702023570512</v>
          </cell>
          <cell r="O26">
            <v>3.64512127150794</v>
          </cell>
          <cell r="P26">
            <v>3.40824952727627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3.24334655367232</v>
          </cell>
          <cell r="U26">
            <v>3.07938396049797</v>
          </cell>
          <cell r="V26">
            <v>3.82766193181818</v>
          </cell>
          <cell r="W26">
            <v>4.20767930772782</v>
          </cell>
          <cell r="X26">
            <v>4.0200267080625</v>
          </cell>
          <cell r="Y26">
            <v>3.22951638556873</v>
          </cell>
          <cell r="Z26">
            <v>3.82259113648098</v>
          </cell>
          <cell r="AA26">
            <v>4.06079185710318</v>
          </cell>
          <cell r="AB26">
            <v>2.04811108056956</v>
          </cell>
          <cell r="AC26">
            <v>3.28563141113046</v>
          </cell>
          <cell r="AD26">
            <v>4.08509894423787</v>
          </cell>
          <cell r="AE26">
            <v>0.0023266969240452</v>
          </cell>
          <cell r="AF26">
            <v>4.04879125351646</v>
          </cell>
          <cell r="AG26">
            <v>4.45449588232827</v>
          </cell>
          <cell r="AH26">
            <v>4.07523501087609</v>
          </cell>
          <cell r="AI26">
            <v>1.62064012886598</v>
          </cell>
          <cell r="AJ26">
            <v>3.75511321880667</v>
          </cell>
          <cell r="AK26">
            <v>3.86730355223615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</v>
          </cell>
          <cell r="D27">
            <v>3.92619384035933</v>
          </cell>
          <cell r="E27">
            <v>3.44981359215213</v>
          </cell>
          <cell r="F27">
            <v>3.84980480066871</v>
          </cell>
          <cell r="G27">
            <v>4.34437343132114</v>
          </cell>
          <cell r="H27" t="str">
            <v>xr</v>
          </cell>
          <cell r="I27">
            <v>4.15088505489581</v>
          </cell>
          <cell r="J27">
            <v>4.91428205494769</v>
          </cell>
          <cell r="K27">
            <v>4.44055025481773</v>
          </cell>
          <cell r="L27">
            <v>4.55441388986806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3.40824952727627</v>
          </cell>
          <cell r="Q27">
            <v>2.13903394940359</v>
          </cell>
          <cell r="R27" t="str">
            <v>m</v>
          </cell>
          <cell r="S27">
            <v>3.62608927332903</v>
          </cell>
          <cell r="T27">
            <v>3.24479016949153</v>
          </cell>
          <cell r="U27">
            <v>3.07938396049797</v>
          </cell>
          <cell r="V27">
            <v>3.82766193181818</v>
          </cell>
          <cell r="W27">
            <v>4.20953752024474</v>
          </cell>
          <cell r="X27">
            <v>4.03280134128992</v>
          </cell>
          <cell r="Y27">
            <v>3.4160377001937</v>
          </cell>
          <cell r="Z27">
            <v>3.99077978278357</v>
          </cell>
          <cell r="AA27">
            <v>4.37941197365787</v>
          </cell>
          <cell r="AB27">
            <v>2.04811108056956</v>
          </cell>
          <cell r="AC27">
            <v>3.28786026445148</v>
          </cell>
          <cell r="AD27">
            <v>4.15133957403965</v>
          </cell>
          <cell r="AE27">
            <v>0.0023266969240452</v>
          </cell>
          <cell r="AF27">
            <v>4.10117241744997</v>
          </cell>
          <cell r="AG27">
            <v>5.06805845409953</v>
          </cell>
          <cell r="AH27">
            <v>4.13612450481538</v>
          </cell>
          <cell r="AI27">
            <v>1.66722791237113</v>
          </cell>
          <cell r="AJ27">
            <v>3.78926656465611</v>
          </cell>
          <cell r="AK27">
            <v>3.86730355223615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0.286055692620947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</v>
          </cell>
          <cell r="K28">
            <v>0.227229961673324</v>
          </cell>
          <cell r="L28">
            <v>0.152733004619576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0.266839647486962</v>
          </cell>
          <cell r="Y28">
            <v>0.255369836695485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</v>
          </cell>
          <cell r="AJ28">
            <v>0.0341533458494418</v>
          </cell>
          <cell r="AK28">
            <v>0.0212446770383399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0.286055692620947</v>
          </cell>
          <cell r="D29">
            <v>0.0236982002177672</v>
          </cell>
          <cell r="E29">
            <v>0.0095599108574761</v>
          </cell>
          <cell r="F29">
            <v>6.93408816740599E-05</v>
          </cell>
          <cell r="G29">
            <v>0.0362189079507664</v>
          </cell>
          <cell r="H29">
            <v>0</v>
          </cell>
          <cell r="I29">
            <v>0.2586078123833</v>
          </cell>
          <cell r="J29">
            <v>0.603644821355506</v>
          </cell>
          <cell r="K29">
            <v>0.227229961673324</v>
          </cell>
          <cell r="L29">
            <v>0.16463529464889</v>
          </cell>
          <cell r="M29">
            <v>0</v>
          </cell>
          <cell r="N29">
            <v>0.000764665901043543</v>
          </cell>
          <cell r="O29">
            <v>0.0217911145471871</v>
          </cell>
          <cell r="P29">
            <v>0</v>
          </cell>
          <cell r="Q29">
            <v>0.0267262802027352</v>
          </cell>
          <cell r="R29">
            <v>0</v>
          </cell>
          <cell r="S29">
            <v>0.179739947966085</v>
          </cell>
          <cell r="T29">
            <v>0.00144361581920904</v>
          </cell>
          <cell r="U29">
            <v>0</v>
          </cell>
          <cell r="V29">
            <v>0</v>
          </cell>
          <cell r="W29">
            <v>0.00185821251691951</v>
          </cell>
          <cell r="X29">
            <v>0.0127746332274214</v>
          </cell>
          <cell r="Y29">
            <v>0.186521314624967</v>
          </cell>
          <cell r="Z29">
            <v>0.168188646302592</v>
          </cell>
          <cell r="AA29">
            <v>0.318620116554683</v>
          </cell>
          <cell r="AB29">
            <v>0</v>
          </cell>
          <cell r="AC29">
            <v>0.00222885332102676</v>
          </cell>
          <cell r="AD29">
            <v>0.0662406298017798</v>
          </cell>
          <cell r="AE29">
            <v>0</v>
          </cell>
          <cell r="AF29">
            <v>0.05238116393351</v>
          </cell>
          <cell r="AG29">
            <v>0.613562571771258</v>
          </cell>
          <cell r="AH29">
            <v>0.0608894939392859</v>
          </cell>
          <cell r="AI29">
            <v>0.0465877835051546</v>
          </cell>
          <cell r="AJ29">
            <v>0.0341533458494418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1.75692675944368</v>
          </cell>
          <cell r="D30">
            <v>2.62575456608393</v>
          </cell>
          <cell r="E30">
            <v>2.3810280549018</v>
          </cell>
          <cell r="F30">
            <v>1.12200369818036</v>
          </cell>
          <cell r="G30">
            <v>4.04075921639803</v>
          </cell>
          <cell r="H30" t="str">
            <v>xr</v>
          </cell>
          <cell r="I30">
            <v>2.53909926058705</v>
          </cell>
          <cell r="J30">
            <v>2.56684066482624</v>
          </cell>
          <cell r="K30">
            <v>2.41804107467921</v>
          </cell>
          <cell r="L30">
            <v>2.92296490742903</v>
          </cell>
          <cell r="M30">
            <v>2.16505233067023</v>
          </cell>
          <cell r="N30">
            <v>1.51041289110124</v>
          </cell>
          <cell r="O30">
            <v>2.29865693378162</v>
          </cell>
          <cell r="P30">
            <v>1.96019511201449</v>
          </cell>
          <cell r="Q30">
            <v>0.61851524154906</v>
          </cell>
          <cell r="R30">
            <v>0.595763726372239</v>
          </cell>
          <cell r="S30">
            <v>2.04729581611532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1.51831075420017</v>
          </cell>
          <cell r="Y30">
            <v>1.82073290184407</v>
          </cell>
          <cell r="Z30">
            <v>2.298323279443</v>
          </cell>
          <cell r="AA30">
            <v>1.58868726359141</v>
          </cell>
          <cell r="AB30">
            <v>0.498581094124411</v>
          </cell>
          <cell r="AC30">
            <v>1.05182291120388</v>
          </cell>
          <cell r="AD30">
            <v>2.27936484832305</v>
          </cell>
          <cell r="AE30">
            <v>0.0023266969240452</v>
          </cell>
          <cell r="AF30">
            <v>2.37472072503293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</v>
          </cell>
          <cell r="AK30">
            <v>1.8590198545586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0.030498033310827</v>
          </cell>
          <cell r="D31">
            <v>0.00587189216351715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0.03883197740113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0.0728224752366105</v>
          </cell>
          <cell r="Z31">
            <v>0.0502131881815398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0.037031289962448</v>
          </cell>
          <cell r="AI31" t="str">
            <v>m</v>
          </cell>
          <cell r="AJ31">
            <v>0.0276227688397368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</v>
          </cell>
          <cell r="D32">
            <v>0.0512823378556073</v>
          </cell>
          <cell r="E32" t="str">
            <v>m</v>
          </cell>
          <cell r="F32" t="str">
            <v>m</v>
          </cell>
          <cell r="G32">
            <v>0.267395306972339</v>
          </cell>
          <cell r="H32" t="str">
            <v>m</v>
          </cell>
          <cell r="I32">
            <v>0.406087086414221</v>
          </cell>
          <cell r="J32">
            <v>0.0704929967963107</v>
          </cell>
          <cell r="K32" t="str">
            <v>xr</v>
          </cell>
          <cell r="L32">
            <v>0.269576428558658</v>
          </cell>
          <cell r="M32">
            <v>0.90052030493804</v>
          </cell>
          <cell r="N32" t="str">
            <v>m</v>
          </cell>
          <cell r="O32">
            <v>0.212103777486111</v>
          </cell>
          <cell r="P32" t="str">
            <v>xc</v>
          </cell>
          <cell r="Q32">
            <v>0.0356702950000728</v>
          </cell>
          <cell r="R32">
            <v>0.788949008247473</v>
          </cell>
          <cell r="S32">
            <v>0.068363245971917</v>
          </cell>
          <cell r="T32">
            <v>-0.037896779661017</v>
          </cell>
          <cell r="U32">
            <v>0.244959895910357</v>
          </cell>
          <cell r="V32">
            <v>0.839547159090909</v>
          </cell>
          <cell r="W32" t="str">
            <v>m</v>
          </cell>
          <cell r="X32">
            <v>0.380241770487807</v>
          </cell>
          <cell r="Y32">
            <v>0.0875562589565519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0.335013879553848</v>
          </cell>
          <cell r="AG32">
            <v>0.00503956575843033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</v>
          </cell>
          <cell r="D33">
            <v>2.68290879610306</v>
          </cell>
          <cell r="E33">
            <v>2.3810280549018</v>
          </cell>
          <cell r="F33">
            <v>1.12200369818036</v>
          </cell>
          <cell r="G33">
            <v>4.30815452337037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</v>
          </cell>
          <cell r="M33">
            <v>3.06557263560827</v>
          </cell>
          <cell r="N33">
            <v>1.51041289110124</v>
          </cell>
          <cell r="O33">
            <v>2.51076071126773</v>
          </cell>
          <cell r="P33">
            <v>1.96019511201449</v>
          </cell>
          <cell r="Q33">
            <v>0.654185536549133</v>
          </cell>
          <cell r="R33">
            <v>1.38471273461971</v>
          </cell>
          <cell r="S33">
            <v>2.11565906208724</v>
          </cell>
          <cell r="T33">
            <v>2.14339694915254</v>
          </cell>
          <cell r="U33">
            <v>1.74390170677578</v>
          </cell>
          <cell r="V33">
            <v>2.17487926136364</v>
          </cell>
          <cell r="W33">
            <v>1.90511771287291</v>
          </cell>
          <cell r="X33">
            <v>1.89855252468798</v>
          </cell>
          <cell r="Y33">
            <v>1.98111163603723</v>
          </cell>
          <cell r="Z33">
            <v>2.298323279443</v>
          </cell>
          <cell r="AA33">
            <v>1.58868726359141</v>
          </cell>
          <cell r="AB33">
            <v>0.498581094124411</v>
          </cell>
          <cell r="AC33">
            <v>1.05182291120388</v>
          </cell>
          <cell r="AD33">
            <v>2.27936484832305</v>
          </cell>
          <cell r="AE33">
            <v>0.0023266969240452</v>
          </cell>
          <cell r="AF33">
            <v>2.70973460458677</v>
          </cell>
          <cell r="AG33">
            <v>2.45502841062795</v>
          </cell>
          <cell r="AH33">
            <v>2.51962332366874</v>
          </cell>
          <cell r="AI33">
            <v>0.609844832474227</v>
          </cell>
          <cell r="AJ33">
            <v>2.187931927609</v>
          </cell>
          <cell r="AK33">
            <v>2.04698210715184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2.32076531203766</v>
          </cell>
          <cell r="D34">
            <v>2.6985213234368</v>
          </cell>
          <cell r="E34">
            <v>2.39058796575927</v>
          </cell>
          <cell r="F34">
            <v>1.12207303906203</v>
          </cell>
          <cell r="G34">
            <v>4.34437343132114</v>
          </cell>
          <cell r="H34" t="str">
            <v>xr</v>
          </cell>
          <cell r="I34">
            <v>3.20379415938457</v>
          </cell>
          <cell r="J34">
            <v>3.200237132044</v>
          </cell>
          <cell r="K34">
            <v>2.64527103635254</v>
          </cell>
          <cell r="L34">
            <v>3.30744019719171</v>
          </cell>
          <cell r="M34">
            <v>3.06557263560827</v>
          </cell>
          <cell r="N34">
            <v>1.51117755700228</v>
          </cell>
          <cell r="O34">
            <v>2.52791312321329</v>
          </cell>
          <cell r="P34">
            <v>1.96019511201449</v>
          </cell>
          <cell r="Q34">
            <v>0.662434533432371</v>
          </cell>
          <cell r="R34">
            <v>1.38471273461971</v>
          </cell>
          <cell r="S34">
            <v>2.24642367754852</v>
          </cell>
          <cell r="T34">
            <v>2.14481581920904</v>
          </cell>
          <cell r="U34">
            <v>1.74390170677578</v>
          </cell>
          <cell r="V34">
            <v>2.17487926136364</v>
          </cell>
          <cell r="W34">
            <v>1.90511771287291</v>
          </cell>
          <cell r="X34">
            <v>1.90464707313296</v>
          </cell>
          <cell r="Y34">
            <v>2.16763295066219</v>
          </cell>
          <cell r="Z34">
            <v>2.46642830074641</v>
          </cell>
          <cell r="AA34">
            <v>1.90730738014609</v>
          </cell>
          <cell r="AB34">
            <v>0.498581094124411</v>
          </cell>
          <cell r="AC34">
            <v>1.05280949983568</v>
          </cell>
          <cell r="AD34">
            <v>2.32912193021954</v>
          </cell>
          <cell r="AE34">
            <v>0.0023266969240452</v>
          </cell>
          <cell r="AF34">
            <v>2.76059095227927</v>
          </cell>
          <cell r="AG34">
            <v>3.06859098239921</v>
          </cell>
          <cell r="AH34">
            <v>2.57447855091466</v>
          </cell>
          <cell r="AI34">
            <v>0.640986791237113</v>
          </cell>
          <cell r="AJ34">
            <v>2.22101923178464</v>
          </cell>
          <cell r="AK34">
            <v>2.04698210715184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0.0095599108574761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0.562903470421442</v>
          </cell>
          <cell r="K35">
            <v>0.227229961673324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</v>
          </cell>
          <cell r="Y35">
            <v>0.255369836695485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</v>
          </cell>
          <cell r="AJ35">
            <v>0.0330873041756475</v>
          </cell>
          <cell r="AK35">
            <v>0.0101331687883029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0.015612527333744</v>
          </cell>
          <cell r="E36">
            <v>0.0095599108574761</v>
          </cell>
          <cell r="F36">
            <v>6.93408816740599E-05</v>
          </cell>
          <cell r="G36">
            <v>0.0362189079507664</v>
          </cell>
          <cell r="H36">
            <v>0</v>
          </cell>
          <cell r="I36">
            <v>0.2586078123833</v>
          </cell>
          <cell r="J36">
            <v>0.562903470421442</v>
          </cell>
          <cell r="K36">
            <v>0.227229961673324</v>
          </cell>
          <cell r="L36">
            <v>0.114898861204029</v>
          </cell>
          <cell r="M36">
            <v>0</v>
          </cell>
          <cell r="N36">
            <v>0.000764665901043543</v>
          </cell>
          <cell r="O36">
            <v>0.0171524119455582</v>
          </cell>
          <cell r="P36">
            <v>0</v>
          </cell>
          <cell r="Q36">
            <v>0.00824899688323794</v>
          </cell>
          <cell r="R36">
            <v>0</v>
          </cell>
          <cell r="S36">
            <v>0.130764615461277</v>
          </cell>
          <cell r="T36">
            <v>0.00141887005649718</v>
          </cell>
          <cell r="U36">
            <v>0</v>
          </cell>
          <cell r="V36">
            <v>0</v>
          </cell>
          <cell r="W36">
            <v>0</v>
          </cell>
          <cell r="X36">
            <v>0.00609454844497866</v>
          </cell>
          <cell r="Y36">
            <v>0.186521314624967</v>
          </cell>
          <cell r="Z36">
            <v>0.168105021303416</v>
          </cell>
          <cell r="AA36">
            <v>0.318620116554683</v>
          </cell>
          <cell r="AB36">
            <v>0</v>
          </cell>
          <cell r="AC36">
            <v>0.000986588631802703</v>
          </cell>
          <cell r="AD36">
            <v>0.0497570818964828</v>
          </cell>
          <cell r="AE36">
            <v>0</v>
          </cell>
          <cell r="AF36">
            <v>0.0508563476924973</v>
          </cell>
          <cell r="AG36">
            <v>0.613562571771258</v>
          </cell>
          <cell r="AH36">
            <v>0.0548552272459204</v>
          </cell>
          <cell r="AI36">
            <v>0.0311419587628866</v>
          </cell>
          <cell r="AJ36">
            <v>0.0330873041756475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</v>
          </cell>
          <cell r="D37">
            <v>0.947102676869258</v>
          </cell>
          <cell r="E37">
            <v>0.869266656947077</v>
          </cell>
          <cell r="F37">
            <v>1.29364058626291</v>
          </cell>
          <cell r="G37">
            <v>1.50931119064144</v>
          </cell>
          <cell r="H37" t="str">
            <v>xr:G20</v>
          </cell>
          <cell r="I37">
            <v>0.720621405631489</v>
          </cell>
          <cell r="J37">
            <v>1.30314436869296</v>
          </cell>
          <cell r="K37">
            <v>1.6624538127915</v>
          </cell>
          <cell r="L37">
            <v>0.969632063934091</v>
          </cell>
          <cell r="M37">
            <v>0.990595526856774</v>
          </cell>
          <cell r="N37">
            <v>0.822289262377132</v>
          </cell>
          <cell r="O37">
            <v>0.816411657886693</v>
          </cell>
          <cell r="P37">
            <v>0.658420903466936</v>
          </cell>
          <cell r="Q37">
            <v>0.675967161124947</v>
          </cell>
          <cell r="R37" t="str">
            <v>m</v>
          </cell>
          <cell r="S37">
            <v>0.923741647740881</v>
          </cell>
          <cell r="T37">
            <v>0.673268474576271</v>
          </cell>
          <cell r="U37">
            <v>0.432667360533327</v>
          </cell>
          <cell r="V37">
            <v>0.292128125</v>
          </cell>
          <cell r="W37">
            <v>0.0861357786106047</v>
          </cell>
          <cell r="X37">
            <v>0.819525122946317</v>
          </cell>
          <cell r="Y37">
            <v>1.14989165524952</v>
          </cell>
          <cell r="Z37">
            <v>1.10296564312509</v>
          </cell>
          <cell r="AA37">
            <v>1.46048572345066</v>
          </cell>
          <cell r="AB37">
            <v>0.567179624912397</v>
          </cell>
          <cell r="AC37">
            <v>0.757327655527819</v>
          </cell>
          <cell r="AD37">
            <v>0.970966027290712</v>
          </cell>
          <cell r="AE37">
            <v>0.000780146196194868</v>
          </cell>
          <cell r="AF37">
            <v>0.8227143162188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</v>
          </cell>
          <cell r="D38">
            <v>0.198221495853782</v>
          </cell>
          <cell r="E38" t="str">
            <v>m</v>
          </cell>
          <cell r="F38" t="str">
            <v>m</v>
          </cell>
          <cell r="G38">
            <v>0.51245426525957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0.00762003239428472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</v>
          </cell>
          <cell r="T38">
            <v>0.061079604519774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0.132505157399096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0.00800894939392859</v>
          </cell>
          <cell r="AI38" t="str">
            <v>m</v>
          </cell>
          <cell r="AJ38">
            <v>0.187986303200589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0.491890627207864</v>
          </cell>
          <cell r="D39">
            <v>-0.178430726072792</v>
          </cell>
          <cell r="E39">
            <v>-0.17609814008706</v>
          </cell>
          <cell r="F39" t="str">
            <v>m</v>
          </cell>
          <cell r="G39">
            <v>0.445355733263941</v>
          </cell>
          <cell r="H39" t="str">
            <v>m</v>
          </cell>
          <cell r="I39">
            <v>0.305056389573531</v>
          </cell>
          <cell r="J39">
            <v>0.0103307453094331</v>
          </cell>
          <cell r="K39" t="str">
            <v>xr:L5</v>
          </cell>
          <cell r="L39">
            <v>0.179787223074364</v>
          </cell>
          <cell r="M39">
            <v>0.0732907094755296</v>
          </cell>
          <cell r="N39" t="str">
            <v>m</v>
          </cell>
          <cell r="O39">
            <v>0.200830651396106</v>
          </cell>
          <cell r="P39">
            <v>0.0493164879837392</v>
          </cell>
          <cell r="Q39">
            <v>0.149790091900788</v>
          </cell>
          <cell r="R39" t="str">
            <v>m</v>
          </cell>
          <cell r="S39">
            <v>0.277863710616797</v>
          </cell>
          <cell r="T39">
            <v>0.070558813559322</v>
          </cell>
          <cell r="U39">
            <v>0.578659941231575</v>
          </cell>
          <cell r="V39">
            <v>1.58366676136364</v>
          </cell>
          <cell r="W39" t="str">
            <v>m</v>
          </cell>
          <cell r="X39">
            <v>0.239464874935792</v>
          </cell>
          <cell r="Y39">
            <v>0.0191785956126675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0.10759989616914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1.82503831943089</v>
          </cell>
          <cell r="D40">
            <v>0.966893446650249</v>
          </cell>
          <cell r="E40">
            <v>0.871303605273572</v>
          </cell>
          <cell r="F40">
            <v>1.29364058626291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1.31347511400239</v>
          </cell>
          <cell r="K40">
            <v>1.6624538127915</v>
          </cell>
          <cell r="L40">
            <v>1.14941928700846</v>
          </cell>
          <cell r="M40">
            <v>1.07150626872659</v>
          </cell>
          <cell r="N40">
            <v>0.822289262377132</v>
          </cell>
          <cell r="O40">
            <v>1.0172423092828</v>
          </cell>
          <cell r="P40">
            <v>0.707737391450675</v>
          </cell>
          <cell r="Q40">
            <v>0.825757253025735</v>
          </cell>
          <cell r="R40" t="str">
            <v>m</v>
          </cell>
          <cell r="S40">
            <v>1.32519152366398</v>
          </cell>
          <cell r="T40">
            <v>0.804906892655367</v>
          </cell>
          <cell r="U40">
            <v>1.0113273017649</v>
          </cell>
          <cell r="V40">
            <v>1.87579488636364</v>
          </cell>
          <cell r="W40">
            <v>0.0861357786106047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</v>
          </cell>
          <cell r="AB40">
            <v>0.567179624912397</v>
          </cell>
          <cell r="AC40">
            <v>0.757327655527819</v>
          </cell>
          <cell r="AD40">
            <v>0.970966027290712</v>
          </cell>
          <cell r="AE40">
            <v>0.000780146196194868</v>
          </cell>
          <cell r="AF40">
            <v>1.07730273764705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1.04513811132209</v>
          </cell>
          <cell r="AK40">
            <v>2.38695479124885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2.02315765880214</v>
          </cell>
          <cell r="D41">
            <v>1.03558512803605</v>
          </cell>
          <cell r="E41">
            <v>0.898138004290505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1.11026215550078</v>
          </cell>
          <cell r="J41">
            <v>1.94796414946802</v>
          </cell>
          <cell r="K41">
            <v>2.0645558021678</v>
          </cell>
          <cell r="L41">
            <v>1.24575997231152</v>
          </cell>
          <cell r="M41">
            <v>1.17298794276886</v>
          </cell>
          <cell r="N41">
            <v>0.836271768930283</v>
          </cell>
          <cell r="O41">
            <v>1.15117136230425</v>
          </cell>
          <cell r="P41">
            <v>0.986537669549507</v>
          </cell>
          <cell r="Q41">
            <v>0.828668112174306</v>
          </cell>
          <cell r="R41" t="str">
            <v>m</v>
          </cell>
          <cell r="S41">
            <v>1.54743226510567</v>
          </cell>
          <cell r="T41">
            <v>0.806036836158192</v>
          </cell>
          <cell r="U41">
            <v>1.0113273017649</v>
          </cell>
          <cell r="V41">
            <v>1.87579488636364</v>
          </cell>
          <cell r="W41">
            <v>0.192183771349884</v>
          </cell>
          <cell r="X41">
            <v>1.09146520346072</v>
          </cell>
          <cell r="Y41">
            <v>1.58393804821971</v>
          </cell>
          <cell r="Z41">
            <v>1.48940995193473</v>
          </cell>
          <cell r="AA41">
            <v>2.19062094324472</v>
          </cell>
          <cell r="AB41">
            <v>0.567179624912397</v>
          </cell>
          <cell r="AC41">
            <v>0.761307608399236</v>
          </cell>
          <cell r="AD41">
            <v>1.0068587220473</v>
          </cell>
          <cell r="AE41">
            <v>0.000780146196194868</v>
          </cell>
          <cell r="AF41">
            <v>1.13726642294447</v>
          </cell>
          <cell r="AG41">
            <v>2.28433971658066</v>
          </cell>
          <cell r="AH41">
            <v>1.1117185132255</v>
          </cell>
          <cell r="AI41">
            <v>0.781412203608247</v>
          </cell>
          <cell r="AJ41">
            <v>1.32583860191648</v>
          </cell>
          <cell r="AK41">
            <v>2.38695479124885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</v>
          </cell>
          <cell r="D42" t="str">
            <v>a</v>
          </cell>
          <cell r="E42">
            <v>0.0268343990169329</v>
          </cell>
          <cell r="F42" t="str">
            <v>m</v>
          </cell>
          <cell r="G42">
            <v>0.460604269088969</v>
          </cell>
          <cell r="H42" t="str">
            <v>m</v>
          </cell>
          <cell r="I42" t="str">
            <v>m</v>
          </cell>
          <cell r="J42">
            <v>0.634489035465633</v>
          </cell>
          <cell r="K42">
            <v>0.402101989376301</v>
          </cell>
          <cell r="L42">
            <v>0.0900632713731262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0.0575141242937853</v>
          </cell>
          <cell r="U42" t="str">
            <v>m</v>
          </cell>
          <cell r="V42" t="str">
            <v>m</v>
          </cell>
          <cell r="W42" t="str">
            <v>m</v>
          </cell>
          <cell r="X42">
            <v>0.0257472074942757</v>
          </cell>
          <cell r="Y42">
            <v>0.34000409442371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0.0893464929943006</v>
          </cell>
          <cell r="AG42">
            <v>0.590583610894459</v>
          </cell>
          <cell r="AH42" t="str">
            <v>m</v>
          </cell>
          <cell r="AI42" t="str">
            <v>m</v>
          </cell>
          <cell r="AJ42">
            <v>0.280700490594387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</v>
          </cell>
          <cell r="D43">
            <v>0.0686916813858009</v>
          </cell>
          <cell r="E43">
            <v>0.0268343990169329</v>
          </cell>
          <cell r="F43">
            <v>0.116829570244846</v>
          </cell>
          <cell r="G43">
            <v>0.295736951833771</v>
          </cell>
          <cell r="H43">
            <v>0</v>
          </cell>
          <cell r="I43">
            <v>0.0845843602957652</v>
          </cell>
          <cell r="J43">
            <v>0.634489035465633</v>
          </cell>
          <cell r="K43">
            <v>0.402101989376301</v>
          </cell>
          <cell r="L43">
            <v>0.0963406853030601</v>
          </cell>
          <cell r="M43">
            <v>0.0968491046123686</v>
          </cell>
          <cell r="N43">
            <v>0.0139825065531507</v>
          </cell>
          <cell r="O43">
            <v>0.13392905302145</v>
          </cell>
          <cell r="P43">
            <v>0.278800278098831</v>
          </cell>
          <cell r="Q43">
            <v>0.00291085914857051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</v>
          </cell>
          <cell r="X43">
            <v>0.0324752055786157</v>
          </cell>
          <cell r="Y43">
            <v>0.282362639958426</v>
          </cell>
          <cell r="Z43">
            <v>0.386444308809632</v>
          </cell>
          <cell r="AA43">
            <v>0.73013521979406</v>
          </cell>
          <cell r="AB43">
            <v>0</v>
          </cell>
          <cell r="AC43">
            <v>0.00397995287141728</v>
          </cell>
          <cell r="AD43">
            <v>0.03589269475659</v>
          </cell>
          <cell r="AE43">
            <v>0</v>
          </cell>
          <cell r="AF43">
            <v>0.059963685297418</v>
          </cell>
          <cell r="AG43">
            <v>0.590583610894459</v>
          </cell>
          <cell r="AH43">
            <v>0.0406566500530775</v>
          </cell>
          <cell r="AI43">
            <v>0.0191365979381443</v>
          </cell>
          <cell r="AJ43">
            <v>0.280700490594387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0.90776120933245</v>
          </cell>
          <cell r="D44">
            <v>0.867926701935274</v>
          </cell>
          <cell r="E44" t="str">
            <v>xc:8</v>
          </cell>
          <cell r="F44">
            <v>1.29364058626291</v>
          </cell>
          <cell r="G44">
            <v>1.03396674482656</v>
          </cell>
          <cell r="H44" t="str">
            <v>xr:G20</v>
          </cell>
          <cell r="I44">
            <v>0.684651579654941</v>
          </cell>
          <cell r="J44" t="str">
            <v>xc:8</v>
          </cell>
          <cell r="K44">
            <v>1.34242214263938</v>
          </cell>
          <cell r="L44" t="str">
            <v>xc:8</v>
          </cell>
          <cell r="M44">
            <v>0.941771445803303</v>
          </cell>
          <cell r="N44">
            <v>0.660938482948931</v>
          </cell>
          <cell r="O44">
            <v>0.816411657886693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</v>
          </cell>
          <cell r="U44">
            <v>0.390025216100347</v>
          </cell>
          <cell r="V44">
            <v>0.273201704545455</v>
          </cell>
          <cell r="W44">
            <v>0.0239159774980244</v>
          </cell>
          <cell r="X44">
            <v>0.819525122946317</v>
          </cell>
          <cell r="Y44">
            <v>1.14989165524952</v>
          </cell>
          <cell r="Z44">
            <v>0.820503535186322</v>
          </cell>
          <cell r="AA44">
            <v>0.762966008830944</v>
          </cell>
          <cell r="AB44">
            <v>0.4969877691562</v>
          </cell>
          <cell r="AC44">
            <v>0.757327655527819</v>
          </cell>
          <cell r="AD44">
            <v>0.970966027290712</v>
          </cell>
          <cell r="AE44">
            <v>0.000591873122661641</v>
          </cell>
          <cell r="AF44">
            <v>0.802027547009196</v>
          </cell>
          <cell r="AG44" t="str">
            <v>xc:9</v>
          </cell>
          <cell r="AH44">
            <v>0.909441668198189</v>
          </cell>
          <cell r="AI44" t="str">
            <v>xc:8</v>
          </cell>
          <cell r="AJ44" t="str">
            <v>xc:8</v>
          </cell>
          <cell r="AK44">
            <v>0.889631870263132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0.140038053164402</v>
          </cell>
          <cell r="D45">
            <v>0.198221495853782</v>
          </cell>
          <cell r="E45" t="str">
            <v>x</v>
          </cell>
          <cell r="F45" t="str">
            <v>m</v>
          </cell>
          <cell r="G45">
            <v>0.164056679913607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0.00762003239428472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0.048135593220339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0.132505157399096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0.00597006372047476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</v>
          </cell>
          <cell r="D46">
            <v>-0.186997842530983</v>
          </cell>
          <cell r="E46" t="str">
            <v>xc:8</v>
          </cell>
          <cell r="F46" t="str">
            <v>m</v>
          </cell>
          <cell r="G46">
            <v>0.329082439921934</v>
          </cell>
          <cell r="H46" t="str">
            <v>m</v>
          </cell>
          <cell r="I46">
            <v>0.277944581372769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0.0561674350895656</v>
          </cell>
          <cell r="N46" t="str">
            <v>m</v>
          </cell>
          <cell r="O46">
            <v>0.200830651396106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0.0835028248587571</v>
          </cell>
          <cell r="U46">
            <v>0.477638083047123</v>
          </cell>
          <cell r="V46">
            <v>1.193209375</v>
          </cell>
          <cell r="W46" t="str">
            <v>m</v>
          </cell>
          <cell r="X46">
            <v>0.239464874935792</v>
          </cell>
          <cell r="Y46">
            <v>0.0191785956126675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1.48857407140091</v>
          </cell>
          <cell r="D47">
            <v>0.879150355258073</v>
          </cell>
          <cell r="E47" t="str">
            <v>xc:8</v>
          </cell>
          <cell r="F47">
            <v>1.29364058626291</v>
          </cell>
          <cell r="G47">
            <v>1.5271058646621</v>
          </cell>
          <cell r="H47" t="str">
            <v>xr:G20</v>
          </cell>
          <cell r="I47">
            <v>0.962596161027709</v>
          </cell>
          <cell r="J47" t="str">
            <v>xc:8</v>
          </cell>
          <cell r="K47">
            <v>1.34242214263938</v>
          </cell>
          <cell r="L47" t="str">
            <v>xc:8</v>
          </cell>
          <cell r="M47">
            <v>1.00555891328715</v>
          </cell>
          <cell r="N47">
            <v>0.660938482948931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0.758361581920904</v>
          </cell>
          <cell r="U47">
            <v>0.86766329914747</v>
          </cell>
          <cell r="V47">
            <v>1.46641107954546</v>
          </cell>
          <cell r="W47">
            <v>0.0239159774980244</v>
          </cell>
          <cell r="X47">
            <v>1.05898999788211</v>
          </cell>
          <cell r="Y47">
            <v>1.30157540826129</v>
          </cell>
          <cell r="Z47">
            <v>0.820503535186322</v>
          </cell>
          <cell r="AA47">
            <v>0.762966008830944</v>
          </cell>
          <cell r="AB47">
            <v>0.4969877691562</v>
          </cell>
          <cell r="AC47">
            <v>0.757327655527819</v>
          </cell>
          <cell r="AD47">
            <v>0.970966027290712</v>
          </cell>
          <cell r="AE47">
            <v>0.000591873122661641</v>
          </cell>
          <cell r="AF47">
            <v>1.05620323622184</v>
          </cell>
          <cell r="AG47" t="str">
            <v>xc:9</v>
          </cell>
          <cell r="AH47">
            <v>0.909441668198189</v>
          </cell>
          <cell r="AI47" t="str">
            <v>xc:8</v>
          </cell>
          <cell r="AJ47" t="str">
            <v>xc:8</v>
          </cell>
          <cell r="AK47">
            <v>2.02560036809921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</v>
          </cell>
          <cell r="D48">
            <v>0.938961122141805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1.04679961162148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0.674654545837589</v>
          </cell>
          <cell r="O48">
            <v>1.15117136230425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0.86766329914747</v>
          </cell>
          <cell r="V48">
            <v>1.46641107954546</v>
          </cell>
          <cell r="W48">
            <v>0.129298925757564</v>
          </cell>
          <cell r="X48">
            <v>1.09146520346072</v>
          </cell>
          <cell r="Y48">
            <v>1.58393804821971</v>
          </cell>
          <cell r="Z48">
            <v>1.11488044346493</v>
          </cell>
          <cell r="AA48">
            <v>1.01829266979977</v>
          </cell>
          <cell r="AB48">
            <v>0.4969877691562</v>
          </cell>
          <cell r="AC48">
            <v>0.761307608399236</v>
          </cell>
          <cell r="AD48">
            <v>1.0068587220473</v>
          </cell>
          <cell r="AE48">
            <v>0.000591873122661641</v>
          </cell>
          <cell r="AF48">
            <v>1.11555785488163</v>
          </cell>
          <cell r="AG48" t="str">
            <v>xc:9</v>
          </cell>
          <cell r="AH48">
            <v>0.942282979528803</v>
          </cell>
          <cell r="AI48" t="str">
            <v>xc:8</v>
          </cell>
          <cell r="AJ48" t="str">
            <v>xc:8</v>
          </cell>
          <cell r="AK48">
            <v>2.02560036809921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0.0575141242937853</v>
          </cell>
          <cell r="U49" t="str">
            <v>m</v>
          </cell>
          <cell r="V49" t="str">
            <v>m</v>
          </cell>
          <cell r="W49" t="str">
            <v>m</v>
          </cell>
          <cell r="X49">
            <v>0.0257472074942757</v>
          </cell>
          <cell r="Y49">
            <v>0.34000409442371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0.0877700852263363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0.0902971200725263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0.0598107668837318</v>
          </cell>
          <cell r="E50">
            <v>0</v>
          </cell>
          <cell r="F50">
            <v>0.116829570244846</v>
          </cell>
          <cell r="G50">
            <v>0.014157202144214</v>
          </cell>
          <cell r="H50">
            <v>0</v>
          </cell>
          <cell r="I50">
            <v>0.084203450593771</v>
          </cell>
          <cell r="J50">
            <v>0</v>
          </cell>
          <cell r="K50">
            <v>0.33544621624816</v>
          </cell>
          <cell r="L50">
            <v>0</v>
          </cell>
          <cell r="M50">
            <v>0.0968491046123686</v>
          </cell>
          <cell r="N50">
            <v>0.0137160628886584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0.0324752055786157</v>
          </cell>
          <cell r="Y50">
            <v>0.282362639958426</v>
          </cell>
          <cell r="Z50">
            <v>0.294376908278612</v>
          </cell>
          <cell r="AA50">
            <v>0.255326660968821</v>
          </cell>
          <cell r="AB50">
            <v>0</v>
          </cell>
          <cell r="AC50">
            <v>0.00397995287141728</v>
          </cell>
          <cell r="AD50">
            <v>0.03589269475659</v>
          </cell>
          <cell r="AE50">
            <v>0</v>
          </cell>
          <cell r="AF50">
            <v>0.0593546186597954</v>
          </cell>
          <cell r="AG50">
            <v>0</v>
          </cell>
          <cell r="AH50">
            <v>0.0328413113306141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11_ALL"/>
    </sheetNames>
    <sheetDataSet>
      <sheetData sheetId="0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82.3103992695593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</v>
          </cell>
          <cell r="M2" t="str">
            <v>m</v>
          </cell>
          <cell r="N2">
            <v>91.4430108903755</v>
          </cell>
          <cell r="O2">
            <v>77.8715006317593</v>
          </cell>
          <cell r="P2" t="str">
            <v>m</v>
          </cell>
          <cell r="Q2">
            <v>88.9779442066631</v>
          </cell>
          <cell r="R2" t="str">
            <v>m</v>
          </cell>
          <cell r="S2">
            <v>91.011959889333</v>
          </cell>
          <cell r="T2" t="str">
            <v>m</v>
          </cell>
          <cell r="U2">
            <v>92.0019453044558</v>
          </cell>
          <cell r="V2">
            <v>99.8008015341387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97.4603132902881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17.6896007304407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6.59618603248512</v>
          </cell>
          <cell r="M3" t="str">
            <v>m</v>
          </cell>
          <cell r="N3">
            <v>8.55698910962455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8.98804011066703</v>
          </cell>
          <cell r="T3" t="str">
            <v>m</v>
          </cell>
          <cell r="U3">
            <v>7.99805469554422</v>
          </cell>
          <cell r="V3">
            <v>0.199198465861302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83.713054852868</v>
          </cell>
          <cell r="D4">
            <v>79.1413516958019</v>
          </cell>
          <cell r="E4">
            <v>96.5267929882553</v>
          </cell>
          <cell r="F4">
            <v>99.9594914310708</v>
          </cell>
          <cell r="G4" t="str">
            <v>m</v>
          </cell>
          <cell r="H4">
            <v>82.3011265020513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91.8383250652518</v>
          </cell>
          <cell r="M4">
            <v>100</v>
          </cell>
          <cell r="N4">
            <v>91.4430108903755</v>
          </cell>
          <cell r="O4">
            <v>77.7409733704178</v>
          </cell>
          <cell r="P4" t="str">
            <v>m</v>
          </cell>
          <cell r="Q4">
            <v>88.9779442066631</v>
          </cell>
          <cell r="R4">
            <v>88.0143738332907</v>
          </cell>
          <cell r="S4">
            <v>91.011959889333</v>
          </cell>
          <cell r="T4" t="str">
            <v>m</v>
          </cell>
          <cell r="U4">
            <v>89.6490145948924</v>
          </cell>
          <cell r="V4">
            <v>97.1493318514</v>
          </cell>
          <cell r="W4">
            <v>75.4758155448712</v>
          </cell>
          <cell r="X4" t="str">
            <v>m</v>
          </cell>
          <cell r="Y4">
            <v>58.5764633683736</v>
          </cell>
          <cell r="Z4" t="str">
            <v>m</v>
          </cell>
          <cell r="AA4">
            <v>82.5998438833447</v>
          </cell>
          <cell r="AB4">
            <v>92.6286066612512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</v>
          </cell>
          <cell r="AL4" t="str">
            <v>m</v>
          </cell>
          <cell r="AM4">
            <v>91.2131900910184</v>
          </cell>
          <cell r="AN4" t="str">
            <v>m</v>
          </cell>
          <cell r="AO4">
            <v>74.9654315334797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16.286945147132</v>
          </cell>
          <cell r="D5">
            <v>20.8586483041981</v>
          </cell>
          <cell r="E5">
            <v>3.47320701174471</v>
          </cell>
          <cell r="F5">
            <v>0.0405085689291821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8.16167493474819</v>
          </cell>
          <cell r="M5" t="str">
            <v>x</v>
          </cell>
          <cell r="N5">
            <v>8.55698910962455</v>
          </cell>
          <cell r="O5">
            <v>22.2590266295822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8.98804011066703</v>
          </cell>
          <cell r="T5" t="str">
            <v>m</v>
          </cell>
          <cell r="U5">
            <v>10.3509854051076</v>
          </cell>
          <cell r="V5">
            <v>2.85066814859998</v>
          </cell>
          <cell r="W5">
            <v>24.5241844551288</v>
          </cell>
          <cell r="X5" t="str">
            <v>m</v>
          </cell>
          <cell r="Y5">
            <v>41.4235366316265</v>
          </cell>
          <cell r="Z5" t="str">
            <v>m</v>
          </cell>
          <cell r="AA5">
            <v>17.4001561166553</v>
          </cell>
          <cell r="AB5">
            <v>7.37139333874883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</v>
          </cell>
          <cell r="AL5" t="str">
            <v>m</v>
          </cell>
          <cell r="AM5">
            <v>8.78680990898156</v>
          </cell>
          <cell r="AN5" t="str">
            <v>m</v>
          </cell>
          <cell r="AO5">
            <v>25.0345684665203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</v>
          </cell>
          <cell r="E6">
            <v>98.408110573089</v>
          </cell>
          <cell r="F6" t="str">
            <v>m</v>
          </cell>
          <cell r="G6" t="str">
            <v>m</v>
          </cell>
          <cell r="H6">
            <v>93.7932749273081</v>
          </cell>
          <cell r="I6" t="str">
            <v>m</v>
          </cell>
          <cell r="J6" t="str">
            <v>m</v>
          </cell>
          <cell r="K6">
            <v>88.2159585675168</v>
          </cell>
          <cell r="L6">
            <v>97.8401519156281</v>
          </cell>
          <cell r="M6" t="str">
            <v>m</v>
          </cell>
          <cell r="N6">
            <v>92.5101527520945</v>
          </cell>
          <cell r="O6">
            <v>76.1243331443111</v>
          </cell>
          <cell r="P6" t="str">
            <v>m</v>
          </cell>
          <cell r="Q6">
            <v>91.6922333257702</v>
          </cell>
          <cell r="R6" t="str">
            <v>m</v>
          </cell>
          <cell r="S6">
            <v>94.5473739968194</v>
          </cell>
          <cell r="T6" t="str">
            <v>m</v>
          </cell>
          <cell r="U6">
            <v>96.2941295224777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77.2429689082984</v>
          </cell>
          <cell r="Z6" t="str">
            <v>m</v>
          </cell>
          <cell r="AA6" t="str">
            <v>m</v>
          </cell>
          <cell r="AB6">
            <v>96.8603092138036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90.2825817316777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2.1598480843719</v>
          </cell>
          <cell r="M7" t="str">
            <v>m</v>
          </cell>
          <cell r="N7">
            <v>7.48984724790553</v>
          </cell>
          <cell r="O7">
            <v>23.8756668556889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</v>
          </cell>
          <cell r="T7" t="str">
            <v>m</v>
          </cell>
          <cell r="U7">
            <v>3.7058704775223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22.7570310917016</v>
          </cell>
          <cell r="Z7" t="str">
            <v>m</v>
          </cell>
          <cell r="AA7" t="str">
            <v>m</v>
          </cell>
          <cell r="AB7">
            <v>3.13969078619636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86.6238311055017</v>
          </cell>
          <cell r="E8">
            <v>98.2529090644731</v>
          </cell>
          <cell r="F8">
            <v>100</v>
          </cell>
          <cell r="G8" t="str">
            <v>m</v>
          </cell>
          <cell r="H8">
            <v>93.7932749273081</v>
          </cell>
          <cell r="I8">
            <v>100</v>
          </cell>
          <cell r="J8" t="str">
            <v>m</v>
          </cell>
          <cell r="K8">
            <v>88.2159585675168</v>
          </cell>
          <cell r="L8">
            <v>97.8401519156281</v>
          </cell>
          <cell r="M8">
            <v>100</v>
          </cell>
          <cell r="N8">
            <v>92.5101527520945</v>
          </cell>
          <cell r="O8">
            <v>76.1243331443111</v>
          </cell>
          <cell r="P8" t="str">
            <v>m</v>
          </cell>
          <cell r="Q8">
            <v>91.6922333257702</v>
          </cell>
          <cell r="R8">
            <v>100</v>
          </cell>
          <cell r="S8">
            <v>94.5473739968194</v>
          </cell>
          <cell r="T8" t="str">
            <v>m</v>
          </cell>
          <cell r="U8">
            <v>96.2941295224777</v>
          </cell>
          <cell r="V8">
            <v>99.9711656548372</v>
          </cell>
          <cell r="W8">
            <v>91.7072936392279</v>
          </cell>
          <cell r="X8" t="str">
            <v>m</v>
          </cell>
          <cell r="Y8">
            <v>77.2429689082984</v>
          </cell>
          <cell r="Z8" t="str">
            <v>m</v>
          </cell>
          <cell r="AA8">
            <v>83.7607587695119</v>
          </cell>
          <cell r="AB8">
            <v>93.8602875634541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86.5916844176098</v>
          </cell>
          <cell r="AK8">
            <v>99.8470161322239</v>
          </cell>
          <cell r="AL8" t="str">
            <v>m</v>
          </cell>
          <cell r="AM8">
            <v>87.5256113400653</v>
          </cell>
          <cell r="AN8" t="str">
            <v>m</v>
          </cell>
          <cell r="AO8">
            <v>90.2825817316777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13.3761688944983</v>
          </cell>
          <cell r="E9">
            <v>1.74709093552694</v>
          </cell>
          <cell r="F9">
            <v>0</v>
          </cell>
          <cell r="G9" t="str">
            <v>m</v>
          </cell>
          <cell r="H9">
            <v>6.20672507269189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2.1598480843719</v>
          </cell>
          <cell r="M9" t="str">
            <v>x</v>
          </cell>
          <cell r="N9">
            <v>7.48984724790553</v>
          </cell>
          <cell r="O9">
            <v>23.8756668556889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</v>
          </cell>
          <cell r="T9" t="str">
            <v>m</v>
          </cell>
          <cell r="U9">
            <v>3.7058704775223</v>
          </cell>
          <cell r="V9">
            <v>0.0288343451628413</v>
          </cell>
          <cell r="W9">
            <v>8.29270636077212</v>
          </cell>
          <cell r="X9" t="str">
            <v>m</v>
          </cell>
          <cell r="Y9">
            <v>22.7570310917016</v>
          </cell>
          <cell r="Z9" t="str">
            <v>m</v>
          </cell>
          <cell r="AA9">
            <v>16.2392412304881</v>
          </cell>
          <cell r="AB9">
            <v>6.13971243654595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81.9483641411762</v>
          </cell>
          <cell r="I10" t="str">
            <v>m</v>
          </cell>
          <cell r="J10" t="str">
            <v>m</v>
          </cell>
          <cell r="K10">
            <v>70.2580682744961</v>
          </cell>
          <cell r="L10">
            <v>99.2134799358358</v>
          </cell>
          <cell r="M10" t="str">
            <v>m</v>
          </cell>
          <cell r="N10">
            <v>84.3584299388008</v>
          </cell>
          <cell r="O10">
            <v>93.1600297996735</v>
          </cell>
          <cell r="P10" t="str">
            <v>m</v>
          </cell>
          <cell r="Q10">
            <v>80.2573438438969</v>
          </cell>
          <cell r="R10" t="str">
            <v>m</v>
          </cell>
          <cell r="S10">
            <v>81.8602753591412</v>
          </cell>
          <cell r="T10" t="str">
            <v>m</v>
          </cell>
          <cell r="U10">
            <v>79.0321847329253</v>
          </cell>
          <cell r="V10">
            <v>91.2339160959909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98.5265090680925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76.3679778643928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89.6359171529673</v>
          </cell>
          <cell r="AO10">
            <v>47.982853158326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</v>
          </cell>
          <cell r="M11" t="str">
            <v>m</v>
          </cell>
          <cell r="N11">
            <v>15.6415700611992</v>
          </cell>
          <cell r="O11">
            <v>6.83997020032655</v>
          </cell>
          <cell r="P11" t="str">
            <v>m</v>
          </cell>
          <cell r="Q11">
            <v>19.7426561561031</v>
          </cell>
          <cell r="R11" t="str">
            <v>m</v>
          </cell>
          <cell r="S11">
            <v>18.1397246408588</v>
          </cell>
          <cell r="T11" t="str">
            <v>m</v>
          </cell>
          <cell r="U11">
            <v>20.9678152670747</v>
          </cell>
          <cell r="V11">
            <v>8.76608390400911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</v>
          </cell>
          <cell r="AK11">
            <v>6.43847077225274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52.017146841674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</v>
          </cell>
          <cell r="E12">
            <v>97.9531591769957</v>
          </cell>
          <cell r="F12">
            <v>99.7662183062062</v>
          </cell>
          <cell r="G12" t="str">
            <v>m</v>
          </cell>
          <cell r="H12">
            <v>61.1770186754506</v>
          </cell>
          <cell r="I12">
            <v>22.8221043438585</v>
          </cell>
          <cell r="J12" t="str">
            <v>m</v>
          </cell>
          <cell r="K12">
            <v>70.2580682744961</v>
          </cell>
          <cell r="L12">
            <v>99.2134799358358</v>
          </cell>
          <cell r="M12">
            <v>100</v>
          </cell>
          <cell r="N12">
            <v>84.3584299388008</v>
          </cell>
          <cell r="O12">
            <v>92.4488783471168</v>
          </cell>
          <cell r="P12">
            <v>100</v>
          </cell>
          <cell r="Q12">
            <v>80.2573438438969</v>
          </cell>
          <cell r="R12">
            <v>93.0318097391105</v>
          </cell>
          <cell r="S12">
            <v>81.8602753591412</v>
          </cell>
          <cell r="T12" t="str">
            <v>m</v>
          </cell>
          <cell r="U12">
            <v>69.7062749984134</v>
          </cell>
          <cell r="V12">
            <v>83.6455098993097</v>
          </cell>
          <cell r="W12">
            <v>42.7821299571627</v>
          </cell>
          <cell r="X12" t="str">
            <v>m</v>
          </cell>
          <cell r="Y12">
            <v>15.5735644192053</v>
          </cell>
          <cell r="Z12" t="str">
            <v>m</v>
          </cell>
          <cell r="AA12">
            <v>77.3874280763084</v>
          </cell>
          <cell r="AB12">
            <v>88.3461417564434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76.3679778643928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</v>
          </cell>
          <cell r="AO12">
            <v>47.982853158326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</v>
          </cell>
          <cell r="E13">
            <v>2.04684082300429</v>
          </cell>
          <cell r="F13">
            <v>0.233781693793789</v>
          </cell>
          <cell r="G13" t="str">
            <v>m</v>
          </cell>
          <cell r="H13">
            <v>38.8229813245494</v>
          </cell>
          <cell r="I13">
            <v>77.1778956561416</v>
          </cell>
          <cell r="J13" t="str">
            <v>m</v>
          </cell>
          <cell r="K13">
            <v>29.7419317255039</v>
          </cell>
          <cell r="L13">
            <v>0.786520064164253</v>
          </cell>
          <cell r="M13" t="str">
            <v>x</v>
          </cell>
          <cell r="N13">
            <v>15.6415700611992</v>
          </cell>
          <cell r="O13">
            <v>7.55112165288321</v>
          </cell>
          <cell r="P13">
            <v>0</v>
          </cell>
          <cell r="Q13">
            <v>19.7426561561031</v>
          </cell>
          <cell r="R13">
            <v>6.96819026088948</v>
          </cell>
          <cell r="S13">
            <v>18.1397246408588</v>
          </cell>
          <cell r="T13" t="str">
            <v>m</v>
          </cell>
          <cell r="U13">
            <v>30.2937250015866</v>
          </cell>
          <cell r="V13">
            <v>16.3544901006903</v>
          </cell>
          <cell r="W13">
            <v>57.2178700428373</v>
          </cell>
          <cell r="X13" t="str">
            <v>m</v>
          </cell>
          <cell r="Y13">
            <v>84.4264355807947</v>
          </cell>
          <cell r="Z13" t="str">
            <v>m</v>
          </cell>
          <cell r="AA13">
            <v>22.6125719236916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</v>
          </cell>
          <cell r="AK13">
            <v>6.43847077225274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F11_A94"/>
    </sheetNames>
    <sheetDataSet>
      <sheetData sheetId="0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>c1: Public sources (Initial Funds) </v>
          </cell>
          <cell r="C2">
            <v>83.9332403903605</v>
          </cell>
          <cell r="D2" t="str">
            <v>m</v>
          </cell>
          <cell r="E2" t="str">
            <v>m</v>
          </cell>
          <cell r="F2">
            <v>93.1688650871634</v>
          </cell>
          <cell r="G2" t="str">
            <v>m</v>
          </cell>
          <cell r="H2">
            <v>94.0030271844214</v>
          </cell>
          <cell r="I2" t="str">
            <v>100.000 (x)</v>
          </cell>
          <cell r="J2">
            <v>91.3425345043915</v>
          </cell>
          <cell r="K2">
            <v>77.69639341644</v>
          </cell>
          <cell r="L2">
            <v>100</v>
          </cell>
          <cell r="M2">
            <v>89.3150309447899</v>
          </cell>
          <cell r="N2">
            <v>87.6624249324031</v>
          </cell>
          <cell r="O2">
            <v>91.5490071863323</v>
          </cell>
          <cell r="P2">
            <v>99.3766192289345</v>
          </cell>
          <cell r="Q2" t="str">
            <v>77.227 (x)</v>
          </cell>
          <cell r="R2">
            <v>59.3817129633674</v>
          </cell>
          <cell r="S2" t="str">
            <v>81.126 (x)</v>
          </cell>
          <cell r="T2">
            <v>97.0490535949665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85.3617813299758</v>
          </cell>
          <cell r="Y2">
            <v>98.2246841327474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>c2: Private sources (Initial Funds) </v>
          </cell>
          <cell r="C3">
            <v>16.0667596096395</v>
          </cell>
          <cell r="D3" t="str">
            <v>m</v>
          </cell>
          <cell r="E3" t="str">
            <v>m</v>
          </cell>
          <cell r="F3">
            <v>6.83113491283659</v>
          </cell>
          <cell r="G3" t="str">
            <v>m</v>
          </cell>
          <cell r="H3">
            <v>5.99697281557865</v>
          </cell>
          <cell r="I3" t="str">
            <v>m</v>
          </cell>
          <cell r="J3">
            <v>8.65746549560853</v>
          </cell>
          <cell r="K3">
            <v>22.30360658356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8.45099281366772</v>
          </cell>
          <cell r="P3">
            <v>0.62338077106554</v>
          </cell>
          <cell r="Q3" t="str">
            <v>22.773 (x)</v>
          </cell>
          <cell r="R3">
            <v>40.6182870366327</v>
          </cell>
          <cell r="S3" t="str">
            <v>18.874 (x)</v>
          </cell>
          <cell r="T3">
            <v>2.95094640503353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>c3: Public sources (Final Funds) </v>
          </cell>
          <cell r="C4">
            <v>80.5696076478789</v>
          </cell>
          <cell r="D4" t="str">
            <v>m</v>
          </cell>
          <cell r="E4" t="str">
            <v>m</v>
          </cell>
          <cell r="F4">
            <v>83.9055759818732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91.3425345043915</v>
          </cell>
          <cell r="K4" t="str">
            <v>77.513 (x)</v>
          </cell>
          <cell r="L4">
            <v>100</v>
          </cell>
          <cell r="M4">
            <v>89.3150309447899</v>
          </cell>
          <cell r="N4">
            <v>87.6624249324031</v>
          </cell>
          <cell r="O4">
            <v>89.5623992907935</v>
          </cell>
          <cell r="P4">
            <v>97.6315681559442</v>
          </cell>
          <cell r="Q4" t="str">
            <v>77.227 (x)</v>
          </cell>
          <cell r="R4">
            <v>58.619048594609</v>
          </cell>
          <cell r="S4" t="str">
            <v>81.126 (x)</v>
          </cell>
          <cell r="T4">
            <v>92.1282703583053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98.2246841327474</v>
          </cell>
          <cell r="Z4" t="str">
            <v>m</v>
          </cell>
          <cell r="AA4">
            <v>96.1765762108075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</v>
          </cell>
          <cell r="G5" t="str">
            <v>m</v>
          </cell>
          <cell r="H5">
            <v>7.62617128640065</v>
          </cell>
          <cell r="I5" t="str">
            <v>x</v>
          </cell>
          <cell r="J5">
            <v>8.65746549560853</v>
          </cell>
          <cell r="K5">
            <v>22.4868823502883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2.36843184405577</v>
          </cell>
          <cell r="Q5" t="str">
            <v>22.773 (x)</v>
          </cell>
          <cell r="R5">
            <v>41.380951405391</v>
          </cell>
          <cell r="S5" t="str">
            <v>18.874 (x)</v>
          </cell>
          <cell r="T5">
            <v>7.87172964169469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3.82342378919254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>c1: P ublic sources (Initial Funds) </v>
          </cell>
          <cell r="C6">
            <v>88.691822402095</v>
          </cell>
          <cell r="D6" t="str">
            <v>m</v>
          </cell>
          <cell r="E6" t="str">
            <v>m</v>
          </cell>
          <cell r="F6">
            <v>94.4369867771053</v>
          </cell>
          <cell r="G6" t="str">
            <v>m</v>
          </cell>
          <cell r="H6">
            <v>97.9022925959878</v>
          </cell>
          <cell r="I6" t="str">
            <v>m</v>
          </cell>
          <cell r="J6">
            <v>92.6182122388842</v>
          </cell>
          <cell r="K6" t="str">
            <v>75.688 (x)</v>
          </cell>
          <cell r="L6">
            <v>100</v>
          </cell>
          <cell r="M6">
            <v>90.8751815085316</v>
          </cell>
          <cell r="N6" t="str">
            <v>m</v>
          </cell>
          <cell r="O6">
            <v>95.6379837045129</v>
          </cell>
          <cell r="P6" t="str">
            <v>m</v>
          </cell>
          <cell r="Q6" t="str">
            <v>93.693 (x)</v>
          </cell>
          <cell r="R6">
            <v>75.1755740948144</v>
          </cell>
          <cell r="S6" t="str">
            <v>81.041 (x)</v>
          </cell>
          <cell r="T6">
            <v>96.430181058488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</v>
          </cell>
          <cell r="Y6">
            <v>99.8414757169621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>c2: Private sources (Initial Funds) </v>
          </cell>
          <cell r="C7">
            <v>11.308177597905</v>
          </cell>
          <cell r="D7" t="str">
            <v>m</v>
          </cell>
          <cell r="E7" t="str">
            <v>m</v>
          </cell>
          <cell r="F7">
            <v>5.56301322289476</v>
          </cell>
          <cell r="G7" t="str">
            <v>m</v>
          </cell>
          <cell r="H7">
            <v>2.09770740401219</v>
          </cell>
          <cell r="I7" t="str">
            <v>m</v>
          </cell>
          <cell r="J7">
            <v>7.38178776111576</v>
          </cell>
          <cell r="K7" t="str">
            <v>24.312 (x)</v>
          </cell>
          <cell r="L7">
            <v>0</v>
          </cell>
          <cell r="M7">
            <v>9.12481849146842</v>
          </cell>
          <cell r="N7" t="str">
            <v>m</v>
          </cell>
          <cell r="O7">
            <v>4.3620162954871</v>
          </cell>
          <cell r="P7" t="str">
            <v>m</v>
          </cell>
          <cell r="Q7" t="str">
            <v>6.307 (x)</v>
          </cell>
          <cell r="R7">
            <v>24.8244259051856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>c3: Public sources (Final Funds) </v>
          </cell>
          <cell r="C8">
            <v>87.8704916081419</v>
          </cell>
          <cell r="D8" t="str">
            <v>m</v>
          </cell>
          <cell r="E8" t="str">
            <v>m</v>
          </cell>
          <cell r="F8">
            <v>94.4369867771053</v>
          </cell>
          <cell r="G8" t="str">
            <v>m</v>
          </cell>
          <cell r="H8">
            <v>97.9022925959878</v>
          </cell>
          <cell r="I8" t="str">
            <v>100.000 (x)</v>
          </cell>
          <cell r="J8">
            <v>92.6182122388842</v>
          </cell>
          <cell r="K8" t="str">
            <v>75.688 (x)</v>
          </cell>
          <cell r="L8">
            <v>100</v>
          </cell>
          <cell r="M8">
            <v>90.8751815085316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75.1755740948144</v>
          </cell>
          <cell r="S8" t="str">
            <v>81.041 (x)</v>
          </cell>
          <cell r="T8">
            <v>93.239318223712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99.8414757169621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>c4: Private sources (Final Funds) </v>
          </cell>
          <cell r="C9">
            <v>12.1295083918581</v>
          </cell>
          <cell r="D9" t="str">
            <v>m</v>
          </cell>
          <cell r="E9" t="str">
            <v>m</v>
          </cell>
          <cell r="F9">
            <v>5.56301322289476</v>
          </cell>
          <cell r="G9" t="str">
            <v>m</v>
          </cell>
          <cell r="H9">
            <v>2.09770740401219</v>
          </cell>
          <cell r="I9" t="str">
            <v>x</v>
          </cell>
          <cell r="J9">
            <v>7.38178776111576</v>
          </cell>
          <cell r="K9" t="str">
            <v>24.312 (x)</v>
          </cell>
          <cell r="L9">
            <v>0</v>
          </cell>
          <cell r="M9">
            <v>9.12481849146842</v>
          </cell>
          <cell r="N9" t="str">
            <v>x</v>
          </cell>
          <cell r="O9">
            <v>4.3620162954871</v>
          </cell>
          <cell r="P9" t="str">
            <v>m</v>
          </cell>
          <cell r="Q9" t="str">
            <v>6.307 (x)</v>
          </cell>
          <cell r="R9">
            <v>24.8244259051856</v>
          </cell>
          <cell r="S9" t="str">
            <v>18.959 (x)</v>
          </cell>
          <cell r="T9">
            <v>6.76068177628797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>c1: Public sources (Initial Funds) </v>
          </cell>
          <cell r="C10">
            <v>74.7140684410646</v>
          </cell>
          <cell r="D10" t="str">
            <v>m</v>
          </cell>
          <cell r="E10" t="str">
            <v>m</v>
          </cell>
          <cell r="F10">
            <v>90.7958553977879</v>
          </cell>
          <cell r="G10" t="str">
            <v>m</v>
          </cell>
          <cell r="H10">
            <v>99.52413754278</v>
          </cell>
          <cell r="I10" t="str">
            <v>m</v>
          </cell>
          <cell r="J10">
            <v>83.4088107278537</v>
          </cell>
          <cell r="K10">
            <v>90.3915586938141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79.0499207647152</v>
          </cell>
          <cell r="P10">
            <v>88.7915410356263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78.0870912893664</v>
          </cell>
          <cell r="Y10">
            <v>93.107632568863</v>
          </cell>
          <cell r="Z10" t="str">
            <v>m</v>
          </cell>
          <cell r="AA10">
            <v>94.1201564197294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>c2: Private sources (Initial Funds) </v>
          </cell>
          <cell r="C11">
            <v>25.2859315589354</v>
          </cell>
          <cell r="D11" t="str">
            <v>m</v>
          </cell>
          <cell r="E11" t="str">
            <v>m</v>
          </cell>
          <cell r="F11">
            <v>9.20414460221207</v>
          </cell>
          <cell r="G11" t="str">
            <v>m</v>
          </cell>
          <cell r="H11">
            <v>0.475862457220007</v>
          </cell>
          <cell r="I11" t="str">
            <v>m</v>
          </cell>
          <cell r="J11">
            <v>16.5911892721463</v>
          </cell>
          <cell r="K11">
            <v>9.60844130618587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11.2084589643737</v>
          </cell>
          <cell r="Q11" t="str">
            <v>53.502 (x)</v>
          </cell>
          <cell r="R11">
            <v>84.0306476520926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</v>
          </cell>
          <cell r="Y11">
            <v>6.892367431137</v>
          </cell>
          <cell r="Z11" t="str">
            <v>m</v>
          </cell>
          <cell r="AA11">
            <v>5.87984358027064</v>
          </cell>
          <cell r="AB11">
            <v>0.526516164046236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>c3: Public sources (Final Funds) </v>
          </cell>
          <cell r="C12">
            <v>65.7034220532319</v>
          </cell>
          <cell r="D12" t="str">
            <v>m</v>
          </cell>
          <cell r="E12" t="str">
            <v>m</v>
          </cell>
          <cell r="F12">
            <v>64.1983529937679</v>
          </cell>
          <cell r="G12" t="str">
            <v>m</v>
          </cell>
          <cell r="H12">
            <v>99.52413754278</v>
          </cell>
          <cell r="I12" t="str">
            <v>100.000 (x)</v>
          </cell>
          <cell r="J12">
            <v>83.4088107278537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92.9170014178077</v>
          </cell>
          <cell r="O12">
            <v>70.4604787258191</v>
          </cell>
          <cell r="P12">
            <v>86.1285267637394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88.3025597687129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78.0870912893664</v>
          </cell>
          <cell r="Y12">
            <v>93.107632568863</v>
          </cell>
          <cell r="Z12" t="str">
            <v>m</v>
          </cell>
          <cell r="AA12">
            <v>89.9241644805623</v>
          </cell>
          <cell r="AB12">
            <v>70.9201072472925</v>
          </cell>
          <cell r="AC12">
            <v>47.7197357620317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>c4: Private sources (Final Funds) </v>
          </cell>
          <cell r="C13">
            <v>34.2965779467681</v>
          </cell>
          <cell r="D13" t="str">
            <v>m</v>
          </cell>
          <cell r="E13" t="str">
            <v>m</v>
          </cell>
          <cell r="F13">
            <v>35.8016470062321</v>
          </cell>
          <cell r="G13" t="str">
            <v>m</v>
          </cell>
          <cell r="H13">
            <v>0.475862457220007</v>
          </cell>
          <cell r="I13" t="str">
            <v>x</v>
          </cell>
          <cell r="J13">
            <v>16.5911892721463</v>
          </cell>
          <cell r="K13">
            <v>10.6110463654853</v>
          </cell>
          <cell r="L13">
            <v>0</v>
          </cell>
          <cell r="M13">
            <v>16.8787177792465</v>
          </cell>
          <cell r="N13">
            <v>7.08299858219226</v>
          </cell>
          <cell r="O13">
            <v>29.5395212741809</v>
          </cell>
          <cell r="P13">
            <v>13.8714732362606</v>
          </cell>
          <cell r="Q13" t="str">
            <v>53.502 (x)</v>
          </cell>
          <cell r="R13">
            <v>84.0306476520926</v>
          </cell>
          <cell r="S13" t="str">
            <v>18.943 (x)</v>
          </cell>
          <cell r="T13">
            <v>11.6974402312872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</v>
          </cell>
          <cell r="AC13">
            <v>52.2802642379684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12_ALL"/>
    </sheetNames>
    <sheetDataSet>
      <sheetData sheetId="0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22.9326165837925</v>
          </cell>
          <cell r="D2">
            <v>44.6369084487001</v>
          </cell>
          <cell r="E2">
            <v>48.6872934083314</v>
          </cell>
          <cell r="F2">
            <v>3.36005481002477</v>
          </cell>
          <cell r="G2">
            <v>32.8188058852082</v>
          </cell>
          <cell r="H2">
            <v>18.8737828433257</v>
          </cell>
          <cell r="I2" t="str">
            <v>m</v>
          </cell>
          <cell r="J2">
            <v>12.933514757533</v>
          </cell>
          <cell r="K2">
            <v>83.6130695040112</v>
          </cell>
          <cell r="L2">
            <v>41.9348070706671</v>
          </cell>
          <cell r="M2">
            <v>57.92712740072</v>
          </cell>
          <cell r="N2">
            <v>73.5598179594342</v>
          </cell>
          <cell r="O2">
            <v>6.22339991895784</v>
          </cell>
          <cell r="P2">
            <v>100.128113371817</v>
          </cell>
          <cell r="Q2">
            <v>60.4758185089229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99.9464950203538</v>
          </cell>
          <cell r="V2">
            <v>77.5604817107957</v>
          </cell>
          <cell r="W2">
            <v>29.7706955103179</v>
          </cell>
          <cell r="X2" t="str">
            <v>m</v>
          </cell>
          <cell r="Y2">
            <v>94.5129092883824</v>
          </cell>
          <cell r="Z2">
            <v>73.022935100009</v>
          </cell>
          <cell r="AA2">
            <v>82.3703779918636</v>
          </cell>
          <cell r="AB2">
            <v>95.2542686005949</v>
          </cell>
          <cell r="AC2">
            <v>100</v>
          </cell>
          <cell r="AD2">
            <v>59.2242309767944</v>
          </cell>
          <cell r="AE2">
            <v>100</v>
          </cell>
          <cell r="AF2">
            <v>0.2110397982006</v>
          </cell>
          <cell r="AG2">
            <v>83.5549222061041</v>
          </cell>
          <cell r="AH2">
            <v>100</v>
          </cell>
          <cell r="AI2">
            <v>22.4298216394634</v>
          </cell>
          <cell r="AJ2">
            <v>44.8481316338404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</v>
          </cell>
          <cell r="D3">
            <v>55.4300517267355</v>
          </cell>
          <cell r="E3">
            <v>30.4593311855288</v>
          </cell>
          <cell r="F3">
            <v>92.6803659936224</v>
          </cell>
          <cell r="G3">
            <v>46.4573618596039</v>
          </cell>
          <cell r="H3">
            <v>59.2853200515507</v>
          </cell>
          <cell r="I3" t="str">
            <v>m</v>
          </cell>
          <cell r="J3">
            <v>87.066485242467</v>
          </cell>
          <cell r="K3" t="str">
            <v>a</v>
          </cell>
          <cell r="L3">
            <v>8.23441870758913</v>
          </cell>
          <cell r="M3" t="str">
            <v>a</v>
          </cell>
          <cell r="N3">
            <v>9.16880243066511</v>
          </cell>
          <cell r="O3">
            <v>74.071923803234</v>
          </cell>
          <cell r="P3">
            <v>-0.128113371817163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5.2082592548539</v>
          </cell>
          <cell r="W3">
            <v>72.195701365872</v>
          </cell>
          <cell r="X3" t="str">
            <v>m</v>
          </cell>
          <cell r="Y3">
            <v>5.48709071161756</v>
          </cell>
          <cell r="Z3" t="str">
            <v>a</v>
          </cell>
          <cell r="AA3">
            <v>17.1888814579329</v>
          </cell>
          <cell r="AB3">
            <v>0.0307895868736892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2.43466674741847</v>
          </cell>
          <cell r="AJ3">
            <v>50.1148130076954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-0.0669601754356596</v>
          </cell>
          <cell r="E4">
            <v>20.8533754061399</v>
          </cell>
          <cell r="F4">
            <v>3.95957919635278</v>
          </cell>
          <cell r="G4">
            <v>20.7225862882591</v>
          </cell>
          <cell r="H4">
            <v>21.8408971051236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</v>
          </cell>
          <cell r="M4">
            <v>42.0728725992801</v>
          </cell>
          <cell r="N4">
            <v>17.2713796099007</v>
          </cell>
          <cell r="O4">
            <v>19.7044900072063</v>
          </cell>
          <cell r="P4" t="str">
            <v>a</v>
          </cell>
          <cell r="Q4">
            <v>39.5241814910771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0.0535049796459926</v>
          </cell>
          <cell r="V4">
            <v>17.2312590343504</v>
          </cell>
          <cell r="W4">
            <v>16.560344513825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</v>
          </cell>
          <cell r="AB4">
            <v>4.71494181253145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</v>
          </cell>
          <cell r="AH4" t="str">
            <v>m</v>
          </cell>
          <cell r="AI4">
            <v>75.1355116131181</v>
          </cell>
          <cell r="AJ4">
            <v>5.03705535846422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16.7901088563365</v>
          </cell>
          <cell r="D6">
            <v>38.8712188425934</v>
          </cell>
          <cell r="E6">
            <v>48.4662436542426</v>
          </cell>
          <cell r="F6">
            <v>3.36005481002477</v>
          </cell>
          <cell r="G6">
            <v>23.0857787638933</v>
          </cell>
          <cell r="H6">
            <v>13.1518039051833</v>
          </cell>
          <cell r="I6" t="str">
            <v>m</v>
          </cell>
          <cell r="J6">
            <v>12.933514757533</v>
          </cell>
          <cell r="K6">
            <v>83.6130695040112</v>
          </cell>
          <cell r="L6">
            <v>44.5424334638388</v>
          </cell>
          <cell r="M6">
            <v>30.5124081850903</v>
          </cell>
          <cell r="N6">
            <v>72.4047766199752</v>
          </cell>
          <cell r="O6">
            <v>3.97607846450289</v>
          </cell>
          <cell r="P6">
            <v>97.4377325636567</v>
          </cell>
          <cell r="Q6">
            <v>23.474231504685</v>
          </cell>
          <cell r="R6">
            <v>68.3840333781032</v>
          </cell>
          <cell r="S6" t="str">
            <v>m</v>
          </cell>
          <cell r="T6" t="str">
            <v>m</v>
          </cell>
          <cell r="U6">
            <v>81.4203876371081</v>
          </cell>
          <cell r="V6">
            <v>77.5129002042372</v>
          </cell>
          <cell r="W6">
            <v>11.243954120303</v>
          </cell>
          <cell r="X6" t="str">
            <v>m</v>
          </cell>
          <cell r="Y6">
            <v>8.37214835492599</v>
          </cell>
          <cell r="Z6" t="str">
            <v>m</v>
          </cell>
          <cell r="AA6">
            <v>44.4677565847474</v>
          </cell>
          <cell r="AB6">
            <v>80.7661795416475</v>
          </cell>
          <cell r="AC6">
            <v>100</v>
          </cell>
          <cell r="AD6">
            <v>43.4498111171074</v>
          </cell>
          <cell r="AE6">
            <v>100</v>
          </cell>
          <cell r="AF6" t="str">
            <v>m</v>
          </cell>
          <cell r="AG6">
            <v>65.0707819880235</v>
          </cell>
          <cell r="AH6" t="str">
            <v>m</v>
          </cell>
          <cell r="AI6">
            <v>16.8200950852436</v>
          </cell>
          <cell r="AJ6">
            <v>44.8481316338404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83.2097836312324</v>
          </cell>
          <cell r="D7">
            <v>61.1245961464419</v>
          </cell>
          <cell r="E7">
            <v>29.2083403450447</v>
          </cell>
          <cell r="F7">
            <v>91.5696602350727</v>
          </cell>
          <cell r="G7">
            <v>52.7890329649567</v>
          </cell>
          <cell r="H7">
            <v>30.6359338522137</v>
          </cell>
          <cell r="I7" t="str">
            <v>m</v>
          </cell>
          <cell r="J7">
            <v>87.066485242467</v>
          </cell>
          <cell r="K7" t="str">
            <v>a</v>
          </cell>
          <cell r="L7">
            <v>8.33853219749062</v>
          </cell>
          <cell r="M7" t="str">
            <v>a</v>
          </cell>
          <cell r="N7">
            <v>10.2328667067167</v>
          </cell>
          <cell r="O7">
            <v>71.4355157274979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80.4573939298565</v>
          </cell>
          <cell r="T7" t="str">
            <v>m</v>
          </cell>
          <cell r="U7" t="str">
            <v>a</v>
          </cell>
          <cell r="V7">
            <v>4.71838192264977</v>
          </cell>
          <cell r="W7">
            <v>72.195701365872</v>
          </cell>
          <cell r="X7" t="str">
            <v>m</v>
          </cell>
          <cell r="Y7">
            <v>91.627851645074</v>
          </cell>
          <cell r="Z7" t="str">
            <v>a</v>
          </cell>
          <cell r="AA7">
            <v>55.091502865049</v>
          </cell>
          <cell r="AB7">
            <v>0.0307895868736892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2.43466674741847</v>
          </cell>
          <cell r="AJ7">
            <v>50.1148130076954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0.00418501096472873</v>
          </cell>
          <cell r="E8">
            <v>22.3254160007127</v>
          </cell>
          <cell r="F8">
            <v>5.07028495490254</v>
          </cell>
          <cell r="G8">
            <v>24.1239423042213</v>
          </cell>
          <cell r="H8">
            <v>56.212262242603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</v>
          </cell>
          <cell r="M8">
            <v>69.4875918149097</v>
          </cell>
          <cell r="N8">
            <v>17.3623566733081</v>
          </cell>
          <cell r="O8">
            <v>24.5882195373974</v>
          </cell>
          <cell r="P8" t="str">
            <v>a</v>
          </cell>
          <cell r="Q8">
            <v>76.525768495315</v>
          </cell>
          <cell r="R8">
            <v>31.6159666218969</v>
          </cell>
          <cell r="S8">
            <v>6.22476182787743</v>
          </cell>
          <cell r="T8" t="str">
            <v>m</v>
          </cell>
          <cell r="U8">
            <v>18.5796123628917</v>
          </cell>
          <cell r="V8">
            <v>17.7687178731131</v>
          </cell>
          <cell r="W8">
            <v>16.560344513825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</v>
          </cell>
          <cell r="AB8">
            <v>19.2030308714789</v>
          </cell>
          <cell r="AC8" t="str">
            <v>a</v>
          </cell>
          <cell r="AD8">
            <v>56.4611440906638</v>
          </cell>
          <cell r="AE8" t="str">
            <v>m</v>
          </cell>
          <cell r="AF8">
            <v>22.3331989120246</v>
          </cell>
          <cell r="AG8">
            <v>34.9292180119765</v>
          </cell>
          <cell r="AH8" t="str">
            <v>m</v>
          </cell>
          <cell r="AI8">
            <v>80.7452381673379</v>
          </cell>
          <cell r="AJ8">
            <v>5.03705535846422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</v>
          </cell>
          <cell r="D10">
            <v>26.8705042477887</v>
          </cell>
          <cell r="E10">
            <v>36.830816775372</v>
          </cell>
          <cell r="F10" t="str">
            <v>n</v>
          </cell>
          <cell r="G10">
            <v>19.3833937130872</v>
          </cell>
          <cell r="H10">
            <v>3.49009710422515</v>
          </cell>
          <cell r="I10" t="str">
            <v>m</v>
          </cell>
          <cell r="J10">
            <v>0.0219220553208626</v>
          </cell>
          <cell r="K10">
            <v>82.2399469203056</v>
          </cell>
          <cell r="L10">
            <v>28.8127162046656</v>
          </cell>
          <cell r="M10">
            <v>49.4558907697073</v>
          </cell>
          <cell r="N10">
            <v>72.3083907790379</v>
          </cell>
          <cell r="O10" t="str">
            <v>x</v>
          </cell>
          <cell r="P10">
            <v>100.166829111006</v>
          </cell>
          <cell r="Q10">
            <v>55.6660092888027</v>
          </cell>
          <cell r="R10" t="str">
            <v>x</v>
          </cell>
          <cell r="S10">
            <v>6.99461330514802</v>
          </cell>
          <cell r="T10" t="str">
            <v>m</v>
          </cell>
          <cell r="U10">
            <v>99.9252477351501</v>
          </cell>
          <cell r="V10">
            <v>80.5516870317703</v>
          </cell>
          <cell r="W10">
            <v>23.8685901198139</v>
          </cell>
          <cell r="X10" t="str">
            <v>m</v>
          </cell>
          <cell r="Y10">
            <v>94.9344252421814</v>
          </cell>
          <cell r="Z10">
            <v>72.455751143255</v>
          </cell>
          <cell r="AA10">
            <v>79.9818334389468</v>
          </cell>
          <cell r="AB10">
            <v>94.0012640450172</v>
          </cell>
          <cell r="AC10">
            <v>100</v>
          </cell>
          <cell r="AD10">
            <v>42.9912744254639</v>
          </cell>
          <cell r="AE10">
            <v>100</v>
          </cell>
          <cell r="AF10">
            <v>0.580835093272293</v>
          </cell>
          <cell r="AG10">
            <v>91.0903726692487</v>
          </cell>
          <cell r="AH10">
            <v>100</v>
          </cell>
          <cell r="AI10">
            <v>8.47153742716271</v>
          </cell>
          <cell r="AJ10">
            <v>44.8819141823806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97.9156422037336</v>
          </cell>
          <cell r="D11">
            <v>73.1234662437971</v>
          </cell>
          <cell r="E11">
            <v>41.1855207344871</v>
          </cell>
          <cell r="F11">
            <v>96.1721462557332</v>
          </cell>
          <cell r="G11">
            <v>57.8741030113225</v>
          </cell>
          <cell r="H11">
            <v>62.8066398650095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11.8171415884581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-0.166829111005645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</v>
          </cell>
          <cell r="W11">
            <v>80.2595164029689</v>
          </cell>
          <cell r="X11" t="str">
            <v>m</v>
          </cell>
          <cell r="Y11">
            <v>5.06557475781858</v>
          </cell>
          <cell r="Z11" t="str">
            <v>a</v>
          </cell>
          <cell r="AA11">
            <v>19.5341647668948</v>
          </cell>
          <cell r="AB11">
            <v>0.0488542994515329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0.00602950841417899</v>
          </cell>
          <cell r="E12">
            <v>21.9836624901409</v>
          </cell>
          <cell r="F12">
            <v>3.82785374426679</v>
          </cell>
          <cell r="G12">
            <v>22.7407021224082</v>
          </cell>
          <cell r="H12">
            <v>33.7032630307654</v>
          </cell>
          <cell r="I12" t="str">
            <v>m</v>
          </cell>
          <cell r="J12" t="str">
            <v>m</v>
          </cell>
          <cell r="K12">
            <v>17.7600530796944</v>
          </cell>
          <cell r="L12">
            <v>59.3701422068764</v>
          </cell>
          <cell r="M12">
            <v>50.5441092302926</v>
          </cell>
          <cell r="N12">
            <v>16.4143379536975</v>
          </cell>
          <cell r="O12" t="str">
            <v>x</v>
          </cell>
          <cell r="P12" t="str">
            <v>a</v>
          </cell>
          <cell r="Q12">
            <v>44.3339907111973</v>
          </cell>
          <cell r="R12" t="str">
            <v>x</v>
          </cell>
          <cell r="S12" t="str">
            <v>m</v>
          </cell>
          <cell r="T12" t="str">
            <v>m</v>
          </cell>
          <cell r="U12">
            <v>0.0747522648499411</v>
          </cell>
          <cell r="V12">
            <v>16.5309770439363</v>
          </cell>
          <cell r="W12">
            <v>19.2745273829599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0.484001794158408</v>
          </cell>
          <cell r="AB12">
            <v>5.94988165553124</v>
          </cell>
          <cell r="AC12" t="str">
            <v>a</v>
          </cell>
          <cell r="AD12">
            <v>59.0782843799926</v>
          </cell>
          <cell r="AE12" t="str">
            <v>m</v>
          </cell>
          <cell r="AF12" t="str">
            <v>m</v>
          </cell>
          <cell r="AG12">
            <v>8.90962733075126</v>
          </cell>
          <cell r="AH12" t="str">
            <v>m</v>
          </cell>
          <cell r="AI12">
            <v>91.5284625728373</v>
          </cell>
          <cell r="AJ12">
            <v>5.63932273836661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</v>
          </cell>
          <cell r="E14">
            <v>36.7088917392451</v>
          </cell>
          <cell r="F14">
            <v>0</v>
          </cell>
          <cell r="G14">
            <v>5.77919325937749</v>
          </cell>
          <cell r="H14">
            <v>2.5837695083536</v>
          </cell>
          <cell r="I14" t="str">
            <v>m</v>
          </cell>
          <cell r="J14">
            <v>0.0219220553208626</v>
          </cell>
          <cell r="K14">
            <v>82.2399469203056</v>
          </cell>
          <cell r="L14">
            <v>32.894437038487</v>
          </cell>
          <cell r="M14">
            <v>12.9834112722198</v>
          </cell>
          <cell r="N14">
            <v>70.8141847651521</v>
          </cell>
          <cell r="O14" t="str">
            <v>x</v>
          </cell>
          <cell r="P14">
            <v>96.6634177798871</v>
          </cell>
          <cell r="Q14">
            <v>6.06230659462233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</v>
          </cell>
          <cell r="V14">
            <v>80.5516870317703</v>
          </cell>
          <cell r="W14">
            <v>0.465956214071276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35.6068877501626</v>
          </cell>
          <cell r="AB14">
            <v>74.5020750130854</v>
          </cell>
          <cell r="AC14">
            <v>100</v>
          </cell>
          <cell r="AD14">
            <v>17.0185572078162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44.8819141823806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81.4303199860115</v>
          </cell>
          <cell r="E15">
            <v>40.6317407802535</v>
          </cell>
          <cell r="F15">
            <v>95.0346513044576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11.9092784376271</v>
          </cell>
          <cell r="M15" t="str">
            <v>a</v>
          </cell>
          <cell r="N15">
            <v>12.7977293504312</v>
          </cell>
          <cell r="O15" t="str">
            <v>x</v>
          </cell>
          <cell r="P15">
            <v>3.33658222011291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63.9091104556789</v>
          </cell>
          <cell r="AB15">
            <v>0.0488542994515329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0.00602950841417899</v>
          </cell>
          <cell r="E16">
            <v>22.6593674805015</v>
          </cell>
          <cell r="F16">
            <v>4.96534869554245</v>
          </cell>
          <cell r="G16">
            <v>27.6247798213602</v>
          </cell>
          <cell r="H16">
            <v>86.8020336639965</v>
          </cell>
          <cell r="I16" t="str">
            <v>m</v>
          </cell>
          <cell r="J16" t="str">
            <v>m</v>
          </cell>
          <cell r="K16">
            <v>17.7600530796944</v>
          </cell>
          <cell r="L16">
            <v>55.196284523886</v>
          </cell>
          <cell r="M16">
            <v>87.0165887277802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</v>
          </cell>
          <cell r="R16" t="str">
            <v>x</v>
          </cell>
          <cell r="S16">
            <v>7.86887913697849</v>
          </cell>
          <cell r="T16" t="str">
            <v>m</v>
          </cell>
          <cell r="U16">
            <v>19.2901397932516</v>
          </cell>
          <cell r="V16">
            <v>16.8990887460095</v>
          </cell>
          <cell r="W16">
            <v>19.2745273829599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0.484001794158408</v>
          </cell>
          <cell r="AB16">
            <v>25.4490706874631</v>
          </cell>
          <cell r="AC16" t="str">
            <v>a</v>
          </cell>
          <cell r="AD16">
            <v>85.0510015976404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5.63932273836661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</v>
          </cell>
          <cell r="D18">
            <v>86.9091774322225</v>
          </cell>
          <cell r="E18">
            <v>98.7125603266046</v>
          </cell>
          <cell r="F18">
            <v>16.3928705069866</v>
          </cell>
          <cell r="G18">
            <v>76.1223421903418</v>
          </cell>
          <cell r="H18">
            <v>47.1082482908311</v>
          </cell>
          <cell r="I18">
            <v>100</v>
          </cell>
          <cell r="J18">
            <v>50.9350274142866</v>
          </cell>
          <cell r="K18">
            <v>99.396154309937</v>
          </cell>
          <cell r="L18">
            <v>87.1067027877352</v>
          </cell>
          <cell r="M18">
            <v>83.4818129577654</v>
          </cell>
          <cell r="N18">
            <v>91.0442096499712</v>
          </cell>
          <cell r="O18">
            <v>14.7138814203632</v>
          </cell>
          <cell r="P18">
            <v>100</v>
          </cell>
          <cell r="Q18">
            <v>100</v>
          </cell>
          <cell r="R18">
            <v>100</v>
          </cell>
          <cell r="S18">
            <v>32.3938041759503</v>
          </cell>
          <cell r="T18" t="str">
            <v>m</v>
          </cell>
          <cell r="U18">
            <v>100</v>
          </cell>
          <cell r="V18">
            <v>88.9745721874401</v>
          </cell>
          <cell r="W18">
            <v>84.5825729524892</v>
          </cell>
          <cell r="X18" t="str">
            <v>m</v>
          </cell>
          <cell r="Y18">
            <v>99.5766762521504</v>
          </cell>
          <cell r="Z18">
            <v>100</v>
          </cell>
          <cell r="AA18">
            <v>93.574469512423</v>
          </cell>
          <cell r="AB18">
            <v>99.8099106324346</v>
          </cell>
          <cell r="AC18">
            <v>100</v>
          </cell>
          <cell r="AD18">
            <v>105.925998722422</v>
          </cell>
          <cell r="AE18">
            <v>100</v>
          </cell>
          <cell r="AF18" t="str">
            <v>m</v>
          </cell>
          <cell r="AG18">
            <v>99.8695636819514</v>
          </cell>
          <cell r="AH18">
            <v>100</v>
          </cell>
          <cell r="AI18">
            <v>87.3555083746167</v>
          </cell>
          <cell r="AJ18">
            <v>47.317927727979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6.64825840273772</v>
          </cell>
          <cell r="D19">
            <v>13.0908225677775</v>
          </cell>
          <cell r="E19">
            <v>0.891930840836907</v>
          </cell>
          <cell r="F19">
            <v>82.4077646561569</v>
          </cell>
          <cell r="G19">
            <v>22.2516792369052</v>
          </cell>
          <cell r="H19">
            <v>52.8224639174825</v>
          </cell>
          <cell r="I19" t="str">
            <v>a</v>
          </cell>
          <cell r="J19">
            <v>49.0649725857134</v>
          </cell>
          <cell r="K19" t="str">
            <v>a</v>
          </cell>
          <cell r="L19">
            <v>2.54164646615174</v>
          </cell>
          <cell r="M19" t="str">
            <v>a</v>
          </cell>
          <cell r="N19">
            <v>5.27797842774765</v>
          </cell>
          <cell r="O19">
            <v>84.6284822920412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</v>
          </cell>
          <cell r="W19">
            <v>15.1256236596229</v>
          </cell>
          <cell r="X19" t="str">
            <v>m</v>
          </cell>
          <cell r="Y19">
            <v>0.423323747849587</v>
          </cell>
          <cell r="Z19" t="str">
            <v>a</v>
          </cell>
          <cell r="AA19">
            <v>6.17230914460862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</v>
          </cell>
          <cell r="AJ19">
            <v>51.7714064907464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</v>
          </cell>
          <cell r="F20">
            <v>1.19936483685652</v>
          </cell>
          <cell r="G20">
            <v>1.62597857275302</v>
          </cell>
          <cell r="H20">
            <v>0.0692877916864417</v>
          </cell>
          <cell r="I20" t="str">
            <v>a</v>
          </cell>
          <cell r="J20" t="str">
            <v>m</v>
          </cell>
          <cell r="K20">
            <v>0.603845690062982</v>
          </cell>
          <cell r="L20">
            <v>10.351650746113</v>
          </cell>
          <cell r="M20">
            <v>16.5181870422348</v>
          </cell>
          <cell r="N20">
            <v>3.67781192228113</v>
          </cell>
          <cell r="O20">
            <v>0.656828063053782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0.285139181501633</v>
          </cell>
          <cell r="W20">
            <v>0.653460711194563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0.253221342968748</v>
          </cell>
          <cell r="AB20">
            <v>0.190089367565388</v>
          </cell>
          <cell r="AC20" t="str">
            <v>a</v>
          </cell>
          <cell r="AD20">
            <v>-0.324308387794212</v>
          </cell>
          <cell r="AE20" t="str">
            <v>m</v>
          </cell>
          <cell r="AF20" t="str">
            <v>m</v>
          </cell>
          <cell r="AG20">
            <v>0.130436318048592</v>
          </cell>
          <cell r="AH20" t="str">
            <v>m</v>
          </cell>
          <cell r="AI20" t="str">
            <v>a</v>
          </cell>
          <cell r="AJ20">
            <v>0.910665781274607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</v>
          </cell>
          <cell r="D22">
            <v>86.9091774322225</v>
          </cell>
          <cell r="E22">
            <v>98.3860973511177</v>
          </cell>
          <cell r="F22">
            <v>16.3928705069866</v>
          </cell>
          <cell r="G22">
            <v>74.9995398120907</v>
          </cell>
          <cell r="H22">
            <v>32.5478578079596</v>
          </cell>
          <cell r="I22">
            <v>100</v>
          </cell>
          <cell r="J22">
            <v>50.9350274142866</v>
          </cell>
          <cell r="K22">
            <v>99.396154309937</v>
          </cell>
          <cell r="L22">
            <v>87.1067027877352</v>
          </cell>
          <cell r="M22">
            <v>76.9281594177075</v>
          </cell>
          <cell r="N22">
            <v>91.0429853450703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</v>
          </cell>
          <cell r="V22">
            <v>88.6747412920651</v>
          </cell>
          <cell r="W22">
            <v>84.2209156291825</v>
          </cell>
          <cell r="X22" t="str">
            <v>m</v>
          </cell>
          <cell r="Y22">
            <v>99.5766762521504</v>
          </cell>
          <cell r="Z22" t="str">
            <v>m</v>
          </cell>
          <cell r="AA22">
            <v>88.8269797493375</v>
          </cell>
          <cell r="AB22">
            <v>99.3598170923231</v>
          </cell>
          <cell r="AC22">
            <v>100</v>
          </cell>
          <cell r="AD22">
            <v>105.601690334627</v>
          </cell>
          <cell r="AE22">
            <v>100</v>
          </cell>
          <cell r="AF22" t="str">
            <v>m</v>
          </cell>
          <cell r="AG22">
            <v>99.8695636819514</v>
          </cell>
          <cell r="AH22" t="str">
            <v>m</v>
          </cell>
          <cell r="AI22">
            <v>87.3555083746167</v>
          </cell>
          <cell r="AJ22">
            <v>47.317927727979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</v>
          </cell>
          <cell r="E23">
            <v>1.21379075918576</v>
          </cell>
          <cell r="F23">
            <v>81.8045923303469</v>
          </cell>
          <cell r="G23">
            <v>23.3545588459116</v>
          </cell>
          <cell r="H23">
            <v>67.382854400354</v>
          </cell>
          <cell r="I23" t="str">
            <v>a</v>
          </cell>
          <cell r="J23">
            <v>49.0649725857134</v>
          </cell>
          <cell r="K23" t="str">
            <v>a</v>
          </cell>
          <cell r="L23">
            <v>2.54164646615174</v>
          </cell>
          <cell r="M23" t="str">
            <v>a</v>
          </cell>
          <cell r="N23">
            <v>5.27920273264854</v>
          </cell>
          <cell r="O23">
            <v>91.7747709148726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15.1256236596229</v>
          </cell>
          <cell r="X23" t="str">
            <v>m</v>
          </cell>
          <cell r="Y23">
            <v>0.423323747849587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</v>
          </cell>
          <cell r="AJ23">
            <v>51.7714064907464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</v>
          </cell>
          <cell r="F24">
            <v>1.80253716266652</v>
          </cell>
          <cell r="G24">
            <v>1.64590134199774</v>
          </cell>
          <cell r="H24">
            <v>0.0692877916864417</v>
          </cell>
          <cell r="I24" t="str">
            <v>a</v>
          </cell>
          <cell r="J24" t="str">
            <v>m</v>
          </cell>
          <cell r="K24">
            <v>0.603845690062982</v>
          </cell>
          <cell r="L24">
            <v>10.351650746113</v>
          </cell>
          <cell r="M24">
            <v>23.0718405822927</v>
          </cell>
          <cell r="N24">
            <v>3.67781192228113</v>
          </cell>
          <cell r="O24">
            <v>0.778814396537896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</v>
          </cell>
          <cell r="T24" t="str">
            <v>m</v>
          </cell>
          <cell r="U24">
            <v>24.4466235276489</v>
          </cell>
          <cell r="V24">
            <v>0.833253122162178</v>
          </cell>
          <cell r="W24">
            <v>0.653460711194563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0.253221342968748</v>
          </cell>
          <cell r="AB24">
            <v>0.640182907676931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0.130436318048592</v>
          </cell>
          <cell r="AH24" t="str">
            <v>m</v>
          </cell>
          <cell r="AI24" t="str">
            <v>a</v>
          </cell>
          <cell r="AJ24">
            <v>0.910665781274607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13_ALL"/>
    </sheetNames>
    <sheetDataSet>
      <sheetData sheetId="0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</v>
          </cell>
          <cell r="H2">
            <v>13.6054113549635</v>
          </cell>
          <cell r="I2" t="str">
            <v>m</v>
          </cell>
          <cell r="J2" t="str">
            <v>m</v>
          </cell>
          <cell r="K2">
            <v>13.0768362729499</v>
          </cell>
          <cell r="L2">
            <v>13.0914764882299</v>
          </cell>
          <cell r="M2">
            <v>12.2241976910875</v>
          </cell>
          <cell r="N2">
            <v>11.1078199336537</v>
          </cell>
          <cell r="O2">
            <v>9.47836524413541</v>
          </cell>
          <cell r="P2">
            <v>8.21845881610651</v>
          </cell>
          <cell r="Q2">
            <v>9.44903480061452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13.499125303675</v>
          </cell>
          <cell r="V2">
            <v>8.96107323943662</v>
          </cell>
          <cell r="W2">
            <v>9.83158687767958</v>
          </cell>
          <cell r="X2" t="str">
            <v>m</v>
          </cell>
          <cell r="Y2">
            <v>17.4825998664359</v>
          </cell>
          <cell r="Z2" t="str">
            <v>m</v>
          </cell>
          <cell r="AA2">
            <v>22.9984698869031</v>
          </cell>
          <cell r="AB2">
            <v>8.76050022296252</v>
          </cell>
          <cell r="AC2" t="str">
            <v>m</v>
          </cell>
          <cell r="AD2">
            <v>16.7261288218821</v>
          </cell>
          <cell r="AE2" t="str">
            <v>m</v>
          </cell>
          <cell r="AF2">
            <v>0.0122310552007257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</v>
          </cell>
          <cell r="E3">
            <v>7.26695591788758</v>
          </cell>
          <cell r="F3" t="str">
            <v>m</v>
          </cell>
          <cell r="G3">
            <v>10.5899725645604</v>
          </cell>
          <cell r="H3">
            <v>8.3665727862542</v>
          </cell>
          <cell r="I3" t="str">
            <v>m</v>
          </cell>
          <cell r="J3" t="str">
            <v>m</v>
          </cell>
          <cell r="K3">
            <v>9.29752003942058</v>
          </cell>
          <cell r="L3">
            <v>7.89877745507717</v>
          </cell>
          <cell r="M3">
            <v>7.47191342500939</v>
          </cell>
          <cell r="N3">
            <v>7.77202221784821</v>
          </cell>
          <cell r="O3" t="str">
            <v>xc</v>
          </cell>
          <cell r="P3">
            <v>6.31121549305785</v>
          </cell>
          <cell r="Q3">
            <v>6.24898136397034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9.01967966122389</v>
          </cell>
          <cell r="V3">
            <v>6.29507681473456</v>
          </cell>
          <cell r="W3">
            <v>7.75000858364042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5.52115547045091</v>
          </cell>
          <cell r="AC3" t="str">
            <v>m</v>
          </cell>
          <cell r="AD3">
            <v>9.18109216295564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3.87989548403954</v>
          </cell>
          <cell r="H4">
            <v>4.79849244615878</v>
          </cell>
          <cell r="I4">
            <v>2.36119953243963</v>
          </cell>
          <cell r="J4" t="str">
            <v>m</v>
          </cell>
          <cell r="K4">
            <v>2.02762073492295</v>
          </cell>
          <cell r="L4">
            <v>3.17452132752761</v>
          </cell>
          <cell r="M4">
            <v>3.47393483457643</v>
          </cell>
          <cell r="N4">
            <v>1.96060028516426</v>
          </cell>
          <cell r="O4">
            <v>2.18446818497872</v>
          </cell>
          <cell r="P4">
            <v>1.85986307189543</v>
          </cell>
          <cell r="Q4">
            <v>1.76531293834747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3.14029480580365</v>
          </cell>
          <cell r="V4">
            <v>1.40924507042254</v>
          </cell>
          <cell r="W4">
            <v>1.18737690419089</v>
          </cell>
          <cell r="X4" t="str">
            <v>m</v>
          </cell>
          <cell r="Y4">
            <v>1.40145693920107</v>
          </cell>
          <cell r="Z4" t="str">
            <v>m</v>
          </cell>
          <cell r="AA4">
            <v>4.21906392879108</v>
          </cell>
          <cell r="AB4">
            <v>2.60640007344648</v>
          </cell>
          <cell r="AC4" t="str">
            <v>m</v>
          </cell>
          <cell r="AD4">
            <v>4.59246421551703</v>
          </cell>
          <cell r="AE4" t="str">
            <v>m</v>
          </cell>
          <cell r="AF4">
            <v>0.00505545508102902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10.9431810340778</v>
          </cell>
          <cell r="J5" t="str">
            <v>m</v>
          </cell>
          <cell r="K5">
            <v>12.2126303831846</v>
          </cell>
          <cell r="L5">
            <v>10.6406786132203</v>
          </cell>
          <cell r="M5">
            <v>11.1652492311003</v>
          </cell>
          <cell r="N5">
            <v>10.6278174372663</v>
          </cell>
          <cell r="O5">
            <v>9.05339615462225</v>
          </cell>
          <cell r="P5">
            <v>8.1856611987751</v>
          </cell>
          <cell r="Q5">
            <v>9.15790528354819</v>
          </cell>
          <cell r="R5">
            <v>11.4418174606278</v>
          </cell>
          <cell r="S5" t="str">
            <v>m</v>
          </cell>
          <cell r="T5" t="str">
            <v>m</v>
          </cell>
          <cell r="U5">
            <v>12.2221008535135</v>
          </cell>
          <cell r="V5">
            <v>8.66406738894908</v>
          </cell>
          <cell r="W5">
            <v>9.83158687767958</v>
          </cell>
          <cell r="X5" t="str">
            <v>m</v>
          </cell>
          <cell r="Y5">
            <v>17.4825998664359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0.0260918442634448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8.2757298238701</v>
          </cell>
          <cell r="E6">
            <v>7.21099736698931</v>
          </cell>
          <cell r="F6" t="str">
            <v>m</v>
          </cell>
          <cell r="G6">
            <v>10.5897818229325</v>
          </cell>
          <cell r="H6">
            <v>8.3665727862542</v>
          </cell>
          <cell r="I6">
            <v>7.76391491344421</v>
          </cell>
          <cell r="J6" t="str">
            <v>m</v>
          </cell>
          <cell r="K6">
            <v>8.64630939887381</v>
          </cell>
          <cell r="L6">
            <v>6.90979607421747</v>
          </cell>
          <cell r="M6">
            <v>7.08956382782845</v>
          </cell>
          <cell r="N6">
            <v>7.46921522220249</v>
          </cell>
          <cell r="O6">
            <v>5.80744796588068</v>
          </cell>
          <cell r="P6">
            <v>6.3095148809787</v>
          </cell>
          <cell r="Q6">
            <v>6.20850310600494</v>
          </cell>
          <cell r="R6">
            <v>8.59955753448382</v>
          </cell>
          <cell r="S6" t="str">
            <v>m</v>
          </cell>
          <cell r="T6" t="str">
            <v>m</v>
          </cell>
          <cell r="U6">
            <v>8.55626503906424</v>
          </cell>
          <cell r="V6">
            <v>6.21784192849404</v>
          </cell>
          <cell r="W6">
            <v>7.75000858364042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16.6742337375035</v>
          </cell>
          <cell r="AB6">
            <v>5.04908716522834</v>
          </cell>
          <cell r="AC6" t="str">
            <v>m</v>
          </cell>
          <cell r="AD6">
            <v>8.51313019165544</v>
          </cell>
          <cell r="AE6" t="str">
            <v>m</v>
          </cell>
          <cell r="AF6">
            <v>0.0182554751863247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</v>
          </cell>
          <cell r="E7">
            <v>1.78116665736988</v>
          </cell>
          <cell r="F7" t="str">
            <v>m</v>
          </cell>
          <cell r="G7">
            <v>3.55852284109219</v>
          </cell>
          <cell r="H7">
            <v>3.12509636366458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1.5165319617928</v>
          </cell>
          <cell r="R7">
            <v>1.66130102739152</v>
          </cell>
          <cell r="S7" t="str">
            <v>m</v>
          </cell>
          <cell r="T7" t="str">
            <v>m</v>
          </cell>
          <cell r="U7">
            <v>2.38163742398406</v>
          </cell>
          <cell r="V7">
            <v>1.29109989165764</v>
          </cell>
          <cell r="W7">
            <v>1.18737690419089</v>
          </cell>
          <cell r="X7" t="str">
            <v>m</v>
          </cell>
          <cell r="Y7">
            <v>1.40145693920107</v>
          </cell>
          <cell r="Z7" t="str">
            <v>m</v>
          </cell>
          <cell r="AA7">
            <v>4.05824830014688</v>
          </cell>
          <cell r="AB7">
            <v>1.91536001888624</v>
          </cell>
          <cell r="AC7" t="str">
            <v>m</v>
          </cell>
          <cell r="AD7">
            <v>3.06179325223011</v>
          </cell>
          <cell r="AE7" t="str">
            <v>m</v>
          </cell>
          <cell r="AF7">
            <v>0.00505545508102902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</v>
          </cell>
          <cell r="F8" t="str">
            <v>m</v>
          </cell>
          <cell r="G8">
            <v>0.321563384575186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0.86420588976532</v>
          </cell>
          <cell r="L8">
            <v>2.45079787500958</v>
          </cell>
          <cell r="M8">
            <v>1.05894845998721</v>
          </cell>
          <cell r="N8">
            <v>0.480002496387439</v>
          </cell>
          <cell r="O8">
            <v>0.424969089513174</v>
          </cell>
          <cell r="P8">
            <v>0.0327976173314011</v>
          </cell>
          <cell r="Q8">
            <v>0.291129517066328</v>
          </cell>
          <cell r="R8">
            <v>0.866327368615117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</v>
          </cell>
          <cell r="AB8">
            <v>1.17660624819663</v>
          </cell>
          <cell r="AC8" t="str">
            <v>m</v>
          </cell>
          <cell r="AD8">
            <v>2.48657870329626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0.814287441840325</v>
          </cell>
          <cell r="E9">
            <v>0.0559585508982714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</v>
          </cell>
          <cell r="L9">
            <v>0.988981380859704</v>
          </cell>
          <cell r="M9">
            <v>0.38234959718094</v>
          </cell>
          <cell r="N9">
            <v>0.302806995645724</v>
          </cell>
          <cell r="O9" t="str">
            <v>xc</v>
          </cell>
          <cell r="P9">
            <v>0.00170061207914229</v>
          </cell>
          <cell r="Q9">
            <v>0.0404782579653998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</v>
          </cell>
          <cell r="V9">
            <v>0.07723488624052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0.0632593585341236</v>
          </cell>
          <cell r="AB9">
            <v>0.472068305222569</v>
          </cell>
          <cell r="AC9" t="str">
            <v>m</v>
          </cell>
          <cell r="AD9">
            <v>0.667961971300202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</v>
          </cell>
          <cell r="E10">
            <v>0.501969705421318</v>
          </cell>
          <cell r="F10" t="str">
            <v>m</v>
          </cell>
          <cell r="G10">
            <v>0.32137264294735</v>
          </cell>
          <cell r="H10">
            <v>1.6733960824942</v>
          </cell>
          <cell r="I10">
            <v>0.445369613132216</v>
          </cell>
          <cell r="J10" t="str">
            <v>m</v>
          </cell>
          <cell r="K10">
            <v>0.212995249218547</v>
          </cell>
          <cell r="L10">
            <v>1.03951499331358</v>
          </cell>
          <cell r="M10">
            <v>0.676598862806269</v>
          </cell>
          <cell r="N10">
            <v>0.177195500741715</v>
          </cell>
          <cell r="O10">
            <v>0.208398201160181</v>
          </cell>
          <cell r="P10">
            <v>0.0310970052522588</v>
          </cell>
          <cell r="Q10">
            <v>0.248780976554672</v>
          </cell>
          <cell r="R10">
            <v>0.703457599848042</v>
          </cell>
          <cell r="S10" t="str">
            <v>m</v>
          </cell>
          <cell r="T10" t="str">
            <v>m</v>
          </cell>
          <cell r="U10">
            <v>0.758657381819583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0.691040054560239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5_ageISC5a"/>
      <sheetName val="E9C3NAGE"/>
    </sheetNames>
    <sheetDataSet>
      <sheetData sheetId="0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21.3460018993352</v>
          </cell>
        </row>
        <row r="3">
          <cell r="A3" t="str">
            <v>Australia</v>
          </cell>
          <cell r="B3" t="str">
            <v>ISC5A</v>
          </cell>
          <cell r="C3">
            <v>18.4771258846394</v>
          </cell>
          <cell r="D3">
            <v>20.2908935442497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</v>
          </cell>
          <cell r="D7">
            <v>22.7852186711522</v>
          </cell>
        </row>
        <row r="8">
          <cell r="A8" t="str">
            <v>Finland</v>
          </cell>
          <cell r="B8" t="str">
            <v>ISC5A</v>
          </cell>
          <cell r="C8">
            <v>19.8872934583052</v>
          </cell>
          <cell r="D8">
            <v>21.5776445698166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18.9070654203023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</v>
          </cell>
        </row>
        <row r="11">
          <cell r="A11" t="str">
            <v>Hungary</v>
          </cell>
          <cell r="B11" t="str">
            <v>ISC5A</v>
          </cell>
          <cell r="C11">
            <v>19.2564939523583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</v>
          </cell>
          <cell r="D12">
            <v>22.7542662116041</v>
          </cell>
        </row>
        <row r="13">
          <cell r="A13" t="str">
            <v>Indonesia</v>
          </cell>
          <cell r="B13" t="str">
            <v>ISC5A</v>
          </cell>
          <cell r="C13">
            <v>18.9081329754285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18.9532467532468</v>
          </cell>
        </row>
        <row r="15">
          <cell r="A15" t="str">
            <v>Israel</v>
          </cell>
          <cell r="B15" t="str">
            <v>ISC5A</v>
          </cell>
          <cell r="C15">
            <v>21.3402100912692</v>
          </cell>
          <cell r="D15">
            <v>23.6207152496626</v>
          </cell>
        </row>
        <row r="16">
          <cell r="A16" t="str">
            <v>Italy</v>
          </cell>
          <cell r="B16" t="str">
            <v>ISC5A</v>
          </cell>
          <cell r="C16">
            <v>19.1994268058414</v>
          </cell>
          <cell r="D16">
            <v>19.7293678078743</v>
          </cell>
        </row>
        <row r="17">
          <cell r="A17" t="str">
            <v>Mexico</v>
          </cell>
          <cell r="B17" t="str">
            <v>ISC5A</v>
          </cell>
          <cell r="C17">
            <v>18.3161727734853</v>
          </cell>
          <cell r="D17">
            <v>19.5017361899142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19.7714375646387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21.7462455303933</v>
          </cell>
        </row>
        <row r="21">
          <cell r="A21" t="str">
            <v>Slovakia</v>
          </cell>
          <cell r="B21" t="str">
            <v>ISC5A</v>
          </cell>
          <cell r="C21">
            <v>18.578511053316</v>
          </cell>
          <cell r="D21">
            <v>19.4876314162028</v>
          </cell>
        </row>
        <row r="22">
          <cell r="A22" t="str">
            <v>Spain</v>
          </cell>
          <cell r="B22" t="str">
            <v>ISC5A</v>
          </cell>
          <cell r="C22">
            <v>18.4050936644917</v>
          </cell>
          <cell r="D22">
            <v>19.0426549831294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</v>
          </cell>
        </row>
        <row r="24">
          <cell r="A24" t="str">
            <v>Switzerland</v>
          </cell>
          <cell r="B24" t="str">
            <v>ISC5A</v>
          </cell>
          <cell r="C24">
            <v>20.3661967103055</v>
          </cell>
          <cell r="D24">
            <v>22.1711478800414</v>
          </cell>
        </row>
        <row r="25">
          <cell r="A25" t="str">
            <v>Turkey</v>
          </cell>
          <cell r="B25" t="str">
            <v>ISC5A</v>
          </cell>
          <cell r="C25">
            <v>18.2897793737588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5nr_2"/>
      <sheetName val="E9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2.40391676866585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2.22431403965552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104.714424848423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43.0973304894211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94.7145540846899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96.4314980037387</v>
          </cell>
          <cell r="M6">
            <v>186.029282023058</v>
          </cell>
          <cell r="N6" t="str">
            <v>m</v>
          </cell>
          <cell r="O6">
            <v>91.7341138166259</v>
          </cell>
          <cell r="P6" t="str">
            <v>120.6 [x]</v>
          </cell>
          <cell r="Q6">
            <v>105.481322203493</v>
          </cell>
          <cell r="R6">
            <v>102.931778189245</v>
          </cell>
          <cell r="S6">
            <v>111.918880666494</v>
          </cell>
          <cell r="T6" t="str">
            <v>36.0 [x]</v>
          </cell>
          <cell r="U6">
            <v>40.9087219130277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</v>
          </cell>
          <cell r="M7">
            <v>188.391733622461</v>
          </cell>
          <cell r="N7" t="str">
            <v>m</v>
          </cell>
          <cell r="O7">
            <v>90.9513615523371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1.22890526207072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</v>
          </cell>
          <cell r="M9" t="str">
            <v>m</v>
          </cell>
          <cell r="N9" t="str">
            <v>m</v>
          </cell>
          <cell r="O9">
            <v>2.94596834004039</v>
          </cell>
          <cell r="P9" t="str">
            <v>xr</v>
          </cell>
          <cell r="Q9" t="str">
            <v>m</v>
          </cell>
          <cell r="R9">
            <v>45.5899332371081</v>
          </cell>
          <cell r="S9">
            <v>3.09353161805327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9.20594774752067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1.22698334993871</v>
          </cell>
          <cell r="M10" t="str">
            <v>m</v>
          </cell>
          <cell r="N10" t="str">
            <v>m</v>
          </cell>
          <cell r="O10">
            <v>2.49179655213244</v>
          </cell>
          <cell r="P10" t="str">
            <v>xr</v>
          </cell>
          <cell r="Q10" t="str">
            <v>m</v>
          </cell>
          <cell r="R10">
            <v>42.5479676742578</v>
          </cell>
          <cell r="S10">
            <v>4.51498013223971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52.9078328931508</v>
          </cell>
          <cell r="E11">
            <v>57.8751730017172</v>
          </cell>
          <cell r="F11">
            <v>30.8456658090622</v>
          </cell>
          <cell r="G11">
            <v>31.8392832771273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</v>
          </cell>
          <cell r="O11">
            <v>30.1521024927088</v>
          </cell>
          <cell r="P11">
            <v>32.2319917987041</v>
          </cell>
          <cell r="Q11" t="str">
            <v>m</v>
          </cell>
          <cell r="R11">
            <v>49.6563901494902</v>
          </cell>
          <cell r="S11">
            <v>42.4627985325779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</v>
          </cell>
          <cell r="AC11">
            <v>25.4749489839598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</v>
          </cell>
          <cell r="F12">
            <v>37.0899777506177</v>
          </cell>
          <cell r="G12">
            <v>32.8728120047047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56.2593744784255</v>
          </cell>
          <cell r="M12" t="str">
            <v>m</v>
          </cell>
          <cell r="N12">
            <v>82.6822222051427</v>
          </cell>
          <cell r="O12">
            <v>43.2232886634909</v>
          </cell>
          <cell r="P12">
            <v>32.6003285518662</v>
          </cell>
          <cell r="Q12" t="str">
            <v>m</v>
          </cell>
          <cell r="R12">
            <v>63.1954779917178</v>
          </cell>
          <cell r="S12">
            <v>80.130624463396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58.5230885615742</v>
          </cell>
          <cell r="E13">
            <v>64.5828872655698</v>
          </cell>
          <cell r="F13">
            <v>33.8985187918416</v>
          </cell>
          <cell r="G13">
            <v>32.3338302023591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44.3018085785619</v>
          </cell>
          <cell r="M13" t="str">
            <v>m</v>
          </cell>
          <cell r="N13">
            <v>71.9909338567098</v>
          </cell>
          <cell r="O13">
            <v>36.5458010422257</v>
          </cell>
          <cell r="P13">
            <v>32.4005247934916</v>
          </cell>
          <cell r="Q13" t="str">
            <v>m</v>
          </cell>
          <cell r="R13">
            <v>56.2755382099797</v>
          </cell>
          <cell r="S13">
            <v>61.1482346166568</v>
          </cell>
          <cell r="T13" t="str">
            <v>m</v>
          </cell>
          <cell r="U13">
            <v>12.37432858314</v>
          </cell>
          <cell r="V13" t="str">
            <v>37.9 [x]</v>
          </cell>
          <cell r="W13">
            <v>50.4926631493914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25.3781103054856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29.0739008965157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22.003554743718</v>
          </cell>
          <cell r="P14">
            <v>9.60909978769995</v>
          </cell>
          <cell r="Q14" t="str">
            <v>m</v>
          </cell>
          <cell r="R14">
            <v>2.71871394903548</v>
          </cell>
          <cell r="S14">
            <v>10.6967663565526</v>
          </cell>
          <cell r="T14" t="str">
            <v>m</v>
          </cell>
          <cell r="U14">
            <v>5.36482274248404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48.357772677856</v>
          </cell>
          <cell r="E15" t="str">
            <v>m</v>
          </cell>
          <cell r="F15" t="str">
            <v>m</v>
          </cell>
          <cell r="G15">
            <v>43.267560134014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</v>
          </cell>
          <cell r="M15" t="str">
            <v>m</v>
          </cell>
          <cell r="N15" t="str">
            <v>a</v>
          </cell>
          <cell r="O15">
            <v>20.9964697175367</v>
          </cell>
          <cell r="P15">
            <v>19.2825691896154</v>
          </cell>
          <cell r="Q15" t="str">
            <v>m</v>
          </cell>
          <cell r="R15">
            <v>3.86747957576402</v>
          </cell>
          <cell r="S15">
            <v>8.88681566678227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36.0345765537816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</v>
          </cell>
          <cell r="M16" t="str">
            <v>m</v>
          </cell>
          <cell r="N16" t="str">
            <v>a</v>
          </cell>
          <cell r="O16">
            <v>21.5051111715743</v>
          </cell>
          <cell r="P16">
            <v>14.3376883661352</v>
          </cell>
          <cell r="Q16" t="str">
            <v>m</v>
          </cell>
          <cell r="R16">
            <v>3.27927938264677</v>
          </cell>
          <cell r="S16">
            <v>9.79669355869216</v>
          </cell>
          <cell r="T16" t="str">
            <v>m</v>
          </cell>
          <cell r="U16">
            <v>5.42198016699897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6">
        <row r="125">
          <cell r="B125">
            <v>26233.887581197254</v>
          </cell>
          <cell r="C125">
            <v>529.7</v>
          </cell>
        </row>
        <row r="126">
          <cell r="B126">
            <v>28070.527816870996</v>
          </cell>
          <cell r="C126">
            <v>513.58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532.2233333333334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497.4533333333334</v>
          </cell>
        </row>
        <row r="131">
          <cell r="B131">
            <v>25534.257388211645</v>
          </cell>
          <cell r="C131">
            <v>540.1233333333333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15885.03202152464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</v>
          </cell>
        </row>
        <row r="138">
          <cell r="B138">
            <v>25056.45251666151</v>
          </cell>
          <cell r="C138">
            <v>474.14</v>
          </cell>
        </row>
        <row r="139">
          <cell r="B139">
            <v>26010.717646163645</v>
          </cell>
          <cell r="C139">
            <v>543.08</v>
          </cell>
        </row>
        <row r="140">
          <cell r="B140">
            <v>15185.581512535167</v>
          </cell>
          <cell r="C140">
            <v>541.2366666666667</v>
          </cell>
        </row>
        <row r="141">
          <cell r="B141">
            <v>9117.210381743234</v>
          </cell>
          <cell r="C141">
            <v>410.2633333333333</v>
          </cell>
        </row>
        <row r="142">
          <cell r="B142">
            <v>20371.66059327602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</v>
          </cell>
          <cell r="C144">
            <v>477.45</v>
          </cell>
        </row>
        <row r="145">
          <cell r="B145">
            <v>16779.887121584605</v>
          </cell>
          <cell r="C145">
            <v>460.9633333333333</v>
          </cell>
        </row>
        <row r="146">
          <cell r="B146">
            <v>20195.15803630722</v>
          </cell>
          <cell r="C146">
            <v>486.6</v>
          </cell>
        </row>
        <row r="147">
          <cell r="B147">
            <v>26160.783495323172</v>
          </cell>
          <cell r="C147">
            <v>512.7433333333333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34601.67016389724</v>
          </cell>
          <cell r="C150">
            <v>499.01</v>
          </cell>
        </row>
        <row r="151">
          <cell r="B151">
            <v>48238.52897720828</v>
          </cell>
          <cell r="C151">
            <v>443.32666666666665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_ISC2"/>
      <sheetName val="Q_ISC1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554</v>
          </cell>
          <cell r="L2" t="str">
            <v/>
          </cell>
          <cell r="M2" t="str">
            <v/>
          </cell>
          <cell r="N2" t="str">
            <v/>
          </cell>
        </row>
        <row r="3">
          <cell r="A3" t="str">
            <v>Austria</v>
          </cell>
          <cell r="B3">
            <v>165.7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1335.1</v>
          </cell>
          <cell r="L3" t="str">
            <v/>
          </cell>
          <cell r="M3">
            <v>413.9</v>
          </cell>
          <cell r="N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>
            <v>848</v>
          </cell>
          <cell r="K5" t="str">
            <v/>
          </cell>
          <cell r="L5">
            <v>138</v>
          </cell>
          <cell r="M5" t="str">
            <v/>
          </cell>
          <cell r="N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101</v>
          </cell>
          <cell r="E6">
            <v>3.7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</row>
        <row r="7">
          <cell r="A7" t="str">
            <v>France</v>
          </cell>
          <cell r="B7" t="str">
            <v/>
          </cell>
          <cell r="C7" t="str">
            <v/>
          </cell>
          <cell r="D7">
            <v>890.2</v>
          </cell>
          <cell r="E7" t="str">
            <v/>
          </cell>
          <cell r="F7" t="str">
            <v/>
          </cell>
          <cell r="G7">
            <v>3175</v>
          </cell>
          <cell r="H7">
            <v>572</v>
          </cell>
          <cell r="I7">
            <v>6834</v>
          </cell>
          <cell r="J7" t="str">
            <v/>
          </cell>
          <cell r="K7">
            <v>4790</v>
          </cell>
          <cell r="L7">
            <v>1373</v>
          </cell>
          <cell r="M7">
            <v>280</v>
          </cell>
          <cell r="N7" t="str">
            <v/>
          </cell>
        </row>
        <row r="8">
          <cell r="A8" t="str">
            <v>Ireland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9.8</v>
          </cell>
          <cell r="L8" t="str">
            <v/>
          </cell>
          <cell r="M8">
            <v>2.2</v>
          </cell>
          <cell r="N8" t="str">
            <v/>
          </cell>
        </row>
        <row r="9">
          <cell r="A9" t="str">
            <v>New Zealand</v>
          </cell>
          <cell r="B9" t="str">
            <v/>
          </cell>
          <cell r="C9" t="str">
            <v/>
          </cell>
          <cell r="D9">
            <v>1.715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>
            <v>2.959</v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</row>
        <row r="10">
          <cell r="A10" t="str">
            <v>Spain</v>
          </cell>
          <cell r="B10" t="str">
            <v/>
          </cell>
          <cell r="C10">
            <v>0</v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</row>
        <row r="11">
          <cell r="A11" t="str">
            <v>Sweden</v>
          </cell>
          <cell r="B11" t="str">
            <v/>
          </cell>
          <cell r="C11" t="str">
            <v/>
          </cell>
          <cell r="D11">
            <v>1112</v>
          </cell>
          <cell r="E11">
            <v>730</v>
          </cell>
          <cell r="F11" t="str">
            <v/>
          </cell>
          <cell r="G11">
            <v>7135</v>
          </cell>
          <cell r="H11" t="str">
            <v/>
          </cell>
          <cell r="I11" t="str">
            <v/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 t="str">
            <v/>
          </cell>
          <cell r="C12" t="str">
            <v/>
          </cell>
          <cell r="D12">
            <v>18.3</v>
          </cell>
          <cell r="E12">
            <v>0.03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</row>
        <row r="13">
          <cell r="A13" t="str">
            <v>United Kingdom</v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23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F5_W"/>
    </sheetNames>
    <sheetDataSet>
      <sheetData sheetId="0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40701.6</v>
          </cell>
        </row>
        <row r="5">
          <cell r="A5" t="str">
            <v>Canada</v>
          </cell>
          <cell r="B5">
            <v>31565.45</v>
          </cell>
          <cell r="C5">
            <v>6857.186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</v>
          </cell>
        </row>
        <row r="8">
          <cell r="A8" t="str">
            <v>Finland</v>
          </cell>
          <cell r="B8">
            <v>21614.0633383</v>
          </cell>
          <cell r="C8">
            <v>8654.9387757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60.037171327751</v>
          </cell>
          <cell r="C14">
            <v>491.976493975613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</v>
          </cell>
          <cell r="C27">
            <v>456.66066765</v>
          </cell>
        </row>
        <row r="28">
          <cell r="A28" t="str">
            <v>United Kingdom</v>
          </cell>
          <cell r="B28">
            <v>25016.24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SC01"/>
    </sheetNames>
    <sheetDataSet>
      <sheetData sheetId="0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Q_ISC3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2.6</v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>
            <v>60</v>
          </cell>
          <cell r="M2" t="str">
            <v/>
          </cell>
          <cell r="N2" t="str">
            <v/>
          </cell>
          <cell r="O2" t="str">
            <v/>
          </cell>
        </row>
        <row r="3">
          <cell r="A3" t="str">
            <v>Austria</v>
          </cell>
          <cell r="B3">
            <v>283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648.5</v>
          </cell>
          <cell r="M3" t="str">
            <v/>
          </cell>
          <cell r="N3">
            <v>201.1</v>
          </cell>
          <cell r="O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5</v>
          </cell>
          <cell r="E5" t="str">
            <v/>
          </cell>
          <cell r="F5" t="str">
            <v/>
          </cell>
          <cell r="G5">
            <v>3280</v>
          </cell>
          <cell r="H5" t="str">
            <v/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2299</v>
          </cell>
          <cell r="E6">
            <v>120.2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1046</v>
          </cell>
          <cell r="E7" t="str">
            <v/>
          </cell>
          <cell r="F7">
            <v>172</v>
          </cell>
          <cell r="G7" t="str">
            <v/>
          </cell>
          <cell r="H7" t="str">
            <v/>
          </cell>
          <cell r="I7" t="str">
            <v/>
          </cell>
          <cell r="J7">
            <v>221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A8" t="str">
            <v>France</v>
          </cell>
          <cell r="B8" t="str">
            <v/>
          </cell>
          <cell r="C8" t="str">
            <v/>
          </cell>
          <cell r="D8">
            <v>3179</v>
          </cell>
          <cell r="E8" t="str">
            <v/>
          </cell>
          <cell r="F8" t="str">
            <v/>
          </cell>
          <cell r="G8">
            <v>1155</v>
          </cell>
          <cell r="H8" t="str">
            <v/>
          </cell>
          <cell r="I8">
            <v>1216</v>
          </cell>
          <cell r="J8">
            <v>5824</v>
          </cell>
          <cell r="K8" t="str">
            <v/>
          </cell>
          <cell r="L8">
            <v>3421</v>
          </cell>
          <cell r="M8">
            <v>996</v>
          </cell>
          <cell r="N8">
            <v>69</v>
          </cell>
          <cell r="O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161.517809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 t="str">
            <v>Ireland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22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7.4</v>
          </cell>
          <cell r="M10" t="str">
            <v/>
          </cell>
          <cell r="N10">
            <v>1.4</v>
          </cell>
          <cell r="O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2.264</v>
          </cell>
          <cell r="E11">
            <v>68.296</v>
          </cell>
          <cell r="F11" t="str">
            <v/>
          </cell>
          <cell r="G11">
            <v>130.879</v>
          </cell>
          <cell r="H11" t="str">
            <v/>
          </cell>
          <cell r="I11" t="str">
            <v/>
          </cell>
          <cell r="J11">
            <v>2.114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 t="str">
            <v>Spain</v>
          </cell>
          <cell r="B12" t="str">
            <v/>
          </cell>
          <cell r="C12">
            <v>0</v>
          </cell>
          <cell r="D12">
            <v>28973.3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5212</v>
          </cell>
          <cell r="E13">
            <v>7512</v>
          </cell>
          <cell r="F13" t="str">
            <v/>
          </cell>
          <cell r="G13">
            <v>2290</v>
          </cell>
          <cell r="H13" t="str">
            <v/>
          </cell>
          <cell r="I13" t="str">
            <v/>
          </cell>
          <cell r="J13" t="str">
            <v/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191.2</v>
          </cell>
          <cell r="E14">
            <v>6.2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 t="str">
            <v>United Kingdom</v>
          </cell>
          <cell r="B15" t="str">
            <v/>
          </cell>
          <cell r="C15">
            <v>193.4</v>
          </cell>
          <cell r="D15">
            <v>232.2</v>
          </cell>
          <cell r="E15" t="str">
            <v/>
          </cell>
          <cell r="F15">
            <v>11.6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Q_ISC567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694</v>
          </cell>
          <cell r="H2">
            <v>14</v>
          </cell>
          <cell r="I2" t="str">
            <v/>
          </cell>
          <cell r="J2">
            <v>332</v>
          </cell>
          <cell r="K2" t="str">
            <v/>
          </cell>
          <cell r="L2" t="str">
            <v/>
          </cell>
          <cell r="M2" t="str">
            <v/>
          </cell>
          <cell r="N2" t="str">
            <v/>
          </cell>
          <cell r="O2" t="str">
            <v/>
          </cell>
          <cell r="P2" t="str">
            <v/>
          </cell>
          <cell r="Q2" t="str">
            <v/>
          </cell>
          <cell r="R2" t="str">
            <v/>
          </cell>
        </row>
        <row r="3">
          <cell r="A3" t="str">
            <v>Austria</v>
          </cell>
          <cell r="B3">
            <v>1394.8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>
            <v>2670.6</v>
          </cell>
          <cell r="J3" t="str">
            <v/>
          </cell>
          <cell r="K3" t="str">
            <v/>
          </cell>
          <cell r="L3" t="str">
            <v/>
          </cell>
          <cell r="M3">
            <v>224.9</v>
          </cell>
          <cell r="N3">
            <v>21.9</v>
          </cell>
          <cell r="O3">
            <v>38.1</v>
          </cell>
          <cell r="P3" t="str">
            <v/>
          </cell>
          <cell r="Q3">
            <v>11.8</v>
          </cell>
          <cell r="R3" t="str">
            <v/>
          </cell>
        </row>
        <row r="4">
          <cell r="A4" t="str">
            <v>Canada</v>
          </cell>
          <cell r="B4">
            <v>2691.35</v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>
            <v>84.76</v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  <cell r="P4" t="str">
            <v/>
          </cell>
          <cell r="Q4" t="str">
            <v/>
          </cell>
          <cell r="R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155</v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>
            <v>886</v>
          </cell>
          <cell r="J5" t="str">
            <v/>
          </cell>
          <cell r="K5">
            <v>302</v>
          </cell>
          <cell r="L5" t="str">
            <v/>
          </cell>
          <cell r="M5">
            <v>956</v>
          </cell>
          <cell r="N5" t="str">
            <v/>
          </cell>
          <cell r="O5">
            <v>60</v>
          </cell>
          <cell r="P5">
            <v>35</v>
          </cell>
          <cell r="Q5" t="str">
            <v/>
          </cell>
          <cell r="R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3228</v>
          </cell>
          <cell r="E6" t="str">
            <v/>
          </cell>
          <cell r="F6" t="str">
            <v/>
          </cell>
          <cell r="G6">
            <v>966.9</v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1686</v>
          </cell>
          <cell r="E7" t="str">
            <v/>
          </cell>
          <cell r="F7" t="str">
            <v/>
          </cell>
          <cell r="G7" t="str">
            <v/>
          </cell>
          <cell r="H7">
            <v>278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>
            <v>357</v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</row>
        <row r="8">
          <cell r="A8" t="str">
            <v>France</v>
          </cell>
          <cell r="B8" t="str">
            <v/>
          </cell>
          <cell r="C8">
            <v>55</v>
          </cell>
          <cell r="D8">
            <v>6041.2</v>
          </cell>
          <cell r="E8" t="str">
            <v/>
          </cell>
          <cell r="F8" t="str">
            <v/>
          </cell>
          <cell r="G8">
            <v>19.1</v>
          </cell>
          <cell r="H8" t="str">
            <v/>
          </cell>
          <cell r="I8" t="str">
            <v/>
          </cell>
          <cell r="J8" t="str">
            <v/>
          </cell>
          <cell r="K8">
            <v>9077</v>
          </cell>
          <cell r="L8" t="str">
            <v/>
          </cell>
          <cell r="M8">
            <v>8300</v>
          </cell>
          <cell r="N8" t="str">
            <v/>
          </cell>
          <cell r="O8">
            <v>22</v>
          </cell>
          <cell r="P8">
            <v>2679.5</v>
          </cell>
          <cell r="Q8" t="str">
            <v/>
          </cell>
          <cell r="R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2545.833066</v>
          </cell>
          <cell r="E9" t="str">
            <v/>
          </cell>
          <cell r="F9" t="str">
            <v/>
          </cell>
          <cell r="G9">
            <v>126.75</v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4.733</v>
          </cell>
          <cell r="E11" t="str">
            <v/>
          </cell>
          <cell r="F11" t="str">
            <v/>
          </cell>
          <cell r="G11">
            <v>333.447</v>
          </cell>
          <cell r="H11" t="str">
            <v/>
          </cell>
          <cell r="I11">
            <v>207.778</v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</row>
        <row r="12">
          <cell r="A12" t="str">
            <v>Spain</v>
          </cell>
          <cell r="B12" t="str">
            <v/>
          </cell>
          <cell r="C12" t="str">
            <v/>
          </cell>
          <cell r="D12">
            <v>55018.5</v>
          </cell>
          <cell r="E12">
            <v>14161.5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3290</v>
          </cell>
          <cell r="E13" t="str">
            <v/>
          </cell>
          <cell r="F13" t="str">
            <v/>
          </cell>
          <cell r="G13">
            <v>6490</v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>
            <v>2575.3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148.9</v>
          </cell>
          <cell r="E14" t="str">
            <v/>
          </cell>
          <cell r="F14" t="str">
            <v/>
          </cell>
          <cell r="G14">
            <v>12.6</v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 t="str">
            <v>United Kingdom</v>
          </cell>
          <cell r="B15" t="str">
            <v/>
          </cell>
          <cell r="C15">
            <v>1315.4</v>
          </cell>
          <cell r="D15">
            <v>1412.3</v>
          </cell>
          <cell r="E15" t="str">
            <v/>
          </cell>
          <cell r="F15" t="str">
            <v/>
          </cell>
          <cell r="G15">
            <v>552</v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</row>
        <row r="16">
          <cell r="A16" t="str">
            <v>United States</v>
          </cell>
          <cell r="B16">
            <v>2451.8</v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1199963.52736894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940876.74186</v>
          </cell>
          <cell r="D12" t="str">
            <v>+</v>
          </cell>
          <cell r="E12">
            <v>21777.158344</v>
          </cell>
          <cell r="F12" t="str">
            <v>-(</v>
          </cell>
          <cell r="G12">
            <v>43612.0812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1199963.52736894</v>
          </cell>
          <cell r="D16" t="str">
            <v>+</v>
          </cell>
          <cell r="E16">
            <v>940876.74186</v>
          </cell>
          <cell r="F16" t="str">
            <v>+</v>
          </cell>
          <cell r="G16">
            <v>21777.158344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418905.197030773</v>
          </cell>
          <cell r="D25" t="str">
            <v>+</v>
          </cell>
          <cell r="E25">
            <v>7061.268935366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</v>
          </cell>
          <cell r="D29" t="str">
            <v>+</v>
          </cell>
          <cell r="E29">
            <v>418905.197030773</v>
          </cell>
          <cell r="F29" t="str">
            <v>+</v>
          </cell>
          <cell r="G29">
            <v>7061.268935366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  <sheetName val="Content"/>
      <sheetName val="T3.1a"/>
      <sheetName val="T3.1b"/>
      <sheetName val="T3.1c"/>
      <sheetName val="T3.2a"/>
      <sheetName val="T3.2b"/>
      <sheetName val="T3.2c"/>
      <sheetName val="T3.2d"/>
      <sheetName val="T3.2e"/>
      <sheetName val="T3.2f"/>
      <sheetName val="T3.2g"/>
      <sheetName val="T3.3a"/>
      <sheetName val="T3.3b"/>
      <sheetName val="T3.3c"/>
      <sheetName val="T3.4a "/>
      <sheetName val="T3.4b"/>
      <sheetName val="T3.5a"/>
      <sheetName val="T3.5b "/>
      <sheetName val="T3.6"/>
      <sheetName val="T3.7a"/>
      <sheetName val="T3.7b"/>
      <sheetName val="T3.7c"/>
      <sheetName val="T3.7d"/>
      <sheetName val="T3.7e"/>
      <sheetName val="T3.7f"/>
      <sheetName val="T3.8a"/>
      <sheetName val="T3.8b"/>
      <sheetName val="T3.8c"/>
      <sheetName val="T3.8d"/>
      <sheetName val="T3.8e"/>
      <sheetName val="T3.9a"/>
      <sheetName val="T3.9b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18 (2)"/>
      <sheetName val="Sheet19 (2)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5 (2)"/>
      <sheetName val="Sheet8 (2)"/>
      <sheetName val="p5_ageISC5a"/>
      <sheetName val="E9C3NAGE"/>
      <sheetName val="P5nr_2"/>
      <sheetName val="E9C3NE"/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1199963.52736894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940876.74186</v>
          </cell>
          <cell r="D12" t="str">
            <v>+</v>
          </cell>
          <cell r="E12">
            <v>21777.158344</v>
          </cell>
          <cell r="F12" t="str">
            <v>-(</v>
          </cell>
          <cell r="G12">
            <v>43612.0812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1199963.52736894</v>
          </cell>
          <cell r="D16" t="str">
            <v>+</v>
          </cell>
          <cell r="E16">
            <v>940876.74186</v>
          </cell>
          <cell r="F16" t="str">
            <v>+</v>
          </cell>
          <cell r="G16">
            <v>21777.158344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418905.197030773</v>
          </cell>
          <cell r="D25" t="str">
            <v>+</v>
          </cell>
          <cell r="E25">
            <v>7061.268935366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</v>
          </cell>
          <cell r="D29" t="str">
            <v>+</v>
          </cell>
          <cell r="E29">
            <v>418905.197030773</v>
          </cell>
          <cell r="F29" t="str">
            <v>+</v>
          </cell>
          <cell r="G29">
            <v>7061.268935366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5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0.481</v>
          </cell>
          <cell r="D3">
            <v>62.092</v>
          </cell>
          <cell r="E3">
            <v>62.125</v>
          </cell>
          <cell r="G3">
            <v>14.53</v>
          </cell>
          <cell r="H3">
            <v>0.923</v>
          </cell>
          <cell r="I3">
            <v>20.71</v>
          </cell>
          <cell r="J3">
            <v>1.026</v>
          </cell>
          <cell r="K3">
            <v>36.27</v>
          </cell>
          <cell r="L3">
            <v>1.272</v>
          </cell>
          <cell r="M3">
            <v>24.55</v>
          </cell>
          <cell r="N3">
            <v>1.168</v>
          </cell>
          <cell r="O3">
            <v>8.36</v>
          </cell>
          <cell r="P3">
            <v>0.793</v>
          </cell>
          <cell r="Q3">
            <v>14.03</v>
          </cell>
          <cell r="R3">
            <v>0.845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</v>
          </cell>
          <cell r="D4">
            <v>68.372</v>
          </cell>
          <cell r="E4">
            <v>70.251</v>
          </cell>
          <cell r="G4">
            <v>9.15</v>
          </cell>
          <cell r="H4">
            <v>0.967</v>
          </cell>
          <cell r="I4">
            <v>20.29</v>
          </cell>
          <cell r="J4">
            <v>0.804</v>
          </cell>
          <cell r="K4">
            <v>35.89</v>
          </cell>
          <cell r="L4">
            <v>0.802</v>
          </cell>
          <cell r="M4">
            <v>31.68</v>
          </cell>
          <cell r="N4">
            <v>1.18</v>
          </cell>
          <cell r="O4">
            <v>4.59</v>
          </cell>
          <cell r="P4">
            <v>0.429</v>
          </cell>
          <cell r="Q4">
            <v>8.04</v>
          </cell>
          <cell r="R4">
            <v>0.698</v>
          </cell>
          <cell r="S4">
            <v>18.02</v>
          </cell>
          <cell r="T4">
            <v>0.87</v>
          </cell>
          <cell r="U4">
            <v>32.45</v>
          </cell>
          <cell r="V4">
            <v>0.901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</v>
          </cell>
          <cell r="D5">
            <v>62.745000000000005</v>
          </cell>
          <cell r="E5">
            <v>64.03800000000001</v>
          </cell>
          <cell r="G5">
            <v>9.84</v>
          </cell>
          <cell r="H5">
            <v>0.682</v>
          </cell>
          <cell r="I5">
            <v>22.27</v>
          </cell>
          <cell r="J5">
            <v>0.932</v>
          </cell>
          <cell r="K5">
            <v>33.06</v>
          </cell>
          <cell r="L5">
            <v>1.205</v>
          </cell>
          <cell r="M5">
            <v>28.48</v>
          </cell>
          <cell r="N5">
            <v>0.959</v>
          </cell>
          <cell r="O5">
            <v>9.88</v>
          </cell>
          <cell r="P5">
            <v>0.758</v>
          </cell>
          <cell r="Q5">
            <v>9.46</v>
          </cell>
          <cell r="R5">
            <v>0.601</v>
          </cell>
          <cell r="S5">
            <v>17.63</v>
          </cell>
          <cell r="T5">
            <v>0.894</v>
          </cell>
          <cell r="U5">
            <v>28.66</v>
          </cell>
          <cell r="V5">
            <v>0.998</v>
          </cell>
          <cell r="W5">
            <v>34.38</v>
          </cell>
          <cell r="X5">
            <v>1.057</v>
          </cell>
        </row>
        <row r="6">
          <cell r="B6" t="str">
            <v>0076</v>
          </cell>
          <cell r="C6">
            <v>0.615</v>
          </cell>
          <cell r="D6">
            <v>74.87599999999999</v>
          </cell>
          <cell r="E6">
            <v>64.327</v>
          </cell>
          <cell r="G6">
            <v>6.79</v>
          </cell>
          <cell r="H6">
            <v>0.89</v>
          </cell>
          <cell r="I6">
            <v>16.83</v>
          </cell>
          <cell r="J6">
            <v>1.024</v>
          </cell>
          <cell r="K6">
            <v>36.12</v>
          </cell>
          <cell r="L6">
            <v>1.596</v>
          </cell>
          <cell r="M6">
            <v>37.16</v>
          </cell>
          <cell r="N6">
            <v>1.481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16.08</v>
          </cell>
          <cell r="T6">
            <v>1.164</v>
          </cell>
          <cell r="U6">
            <v>27.5</v>
          </cell>
          <cell r="V6">
            <v>1.787</v>
          </cell>
          <cell r="W6">
            <v>35.04</v>
          </cell>
          <cell r="X6">
            <v>1.326</v>
          </cell>
        </row>
        <row r="7">
          <cell r="B7" t="str">
            <v>0100</v>
          </cell>
          <cell r="C7">
            <v>0.332</v>
          </cell>
          <cell r="D7">
            <v>85.976</v>
          </cell>
          <cell r="E7">
            <v>69.307</v>
          </cell>
          <cell r="G7">
            <v>4.15</v>
          </cell>
          <cell r="H7">
            <v>0.584</v>
          </cell>
          <cell r="I7">
            <v>9.83</v>
          </cell>
          <cell r="J7">
            <v>0.602</v>
          </cell>
          <cell r="K7">
            <v>38.77</v>
          </cell>
          <cell r="L7">
            <v>1.396</v>
          </cell>
          <cell r="M7">
            <v>45.81</v>
          </cell>
          <cell r="N7">
            <v>1.129</v>
          </cell>
          <cell r="O7">
            <v>5.86</v>
          </cell>
          <cell r="P7">
            <v>0.707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0.144</v>
          </cell>
          <cell r="D8">
            <v>83.663</v>
          </cell>
          <cell r="E8">
            <v>76.305</v>
          </cell>
          <cell r="G8">
            <v>4.64</v>
          </cell>
          <cell r="H8">
            <v>0.354</v>
          </cell>
          <cell r="I8">
            <v>11.77</v>
          </cell>
          <cell r="J8">
            <v>0.706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0.473</v>
          </cell>
          <cell r="Q8">
            <v>7.76</v>
          </cell>
          <cell r="R8">
            <v>0.621</v>
          </cell>
          <cell r="S8">
            <v>13.41</v>
          </cell>
          <cell r="T8">
            <v>0.772</v>
          </cell>
          <cell r="U8">
            <v>32.19</v>
          </cell>
          <cell r="V8">
            <v>0.935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</v>
          </cell>
          <cell r="D9">
            <v>66.67699999999999</v>
          </cell>
          <cell r="E9">
            <v>64.336</v>
          </cell>
          <cell r="G9">
            <v>10.15</v>
          </cell>
          <cell r="H9">
            <v>0.736</v>
          </cell>
          <cell r="I9">
            <v>19.35</v>
          </cell>
          <cell r="J9">
            <v>0.957</v>
          </cell>
          <cell r="K9">
            <v>32.18</v>
          </cell>
          <cell r="L9">
            <v>1.207</v>
          </cell>
          <cell r="M9">
            <v>33.29</v>
          </cell>
          <cell r="N9">
            <v>1.353</v>
          </cell>
          <cell r="O9">
            <v>11.09</v>
          </cell>
          <cell r="P9">
            <v>0.902</v>
          </cell>
          <cell r="Q9">
            <v>10.61</v>
          </cell>
          <cell r="R9">
            <v>0.805</v>
          </cell>
          <cell r="S9">
            <v>15.04</v>
          </cell>
          <cell r="T9">
            <v>0.937</v>
          </cell>
          <cell r="U9">
            <v>26.95</v>
          </cell>
          <cell r="V9">
            <v>1.086</v>
          </cell>
          <cell r="W9">
            <v>36.3</v>
          </cell>
          <cell r="X9">
            <v>1.175</v>
          </cell>
        </row>
        <row r="10">
          <cell r="B10" t="str">
            <v>0203</v>
          </cell>
          <cell r="C10">
            <v>0.467</v>
          </cell>
          <cell r="D10">
            <v>38.376</v>
          </cell>
          <cell r="E10">
            <v>41.714</v>
          </cell>
          <cell r="G10">
            <v>30.7</v>
          </cell>
          <cell r="H10">
            <v>1.213</v>
          </cell>
          <cell r="I10">
            <v>26.16</v>
          </cell>
          <cell r="J10">
            <v>0.922</v>
          </cell>
          <cell r="K10">
            <v>27.4</v>
          </cell>
          <cell r="L10">
            <v>0.996</v>
          </cell>
          <cell r="M10">
            <v>9.98</v>
          </cell>
          <cell r="N10">
            <v>0.659</v>
          </cell>
          <cell r="O10">
            <v>15.64</v>
          </cell>
          <cell r="P10">
            <v>0.823</v>
          </cell>
          <cell r="Q10">
            <v>23.06</v>
          </cell>
          <cell r="R10">
            <v>1.041</v>
          </cell>
          <cell r="S10">
            <v>20.5</v>
          </cell>
          <cell r="T10">
            <v>0.721</v>
          </cell>
          <cell r="U10">
            <v>26.22</v>
          </cell>
          <cell r="V10">
            <v>0.924</v>
          </cell>
          <cell r="W10">
            <v>14.57</v>
          </cell>
          <cell r="X10">
            <v>0.723</v>
          </cell>
        </row>
        <row r="11">
          <cell r="B11" t="str">
            <v>0208</v>
          </cell>
          <cell r="C11">
            <v>0.242</v>
          </cell>
          <cell r="D11">
            <v>84.061</v>
          </cell>
          <cell r="E11">
            <v>67.80199999999999</v>
          </cell>
          <cell r="G11">
            <v>3.8</v>
          </cell>
          <cell r="H11">
            <v>0.504</v>
          </cell>
          <cell r="I11">
            <v>11.72</v>
          </cell>
          <cell r="J11">
            <v>0.602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0.841</v>
          </cell>
          <cell r="U11">
            <v>36.23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</v>
          </cell>
          <cell r="D12">
            <v>76.158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0.947</v>
          </cell>
          <cell r="K12">
            <v>34.61</v>
          </cell>
          <cell r="L12">
            <v>1.488</v>
          </cell>
          <cell r="M12">
            <v>40.06</v>
          </cell>
          <cell r="N12">
            <v>1.455</v>
          </cell>
          <cell r="O12">
            <v>9.96</v>
          </cell>
          <cell r="P12">
            <v>0.877</v>
          </cell>
          <cell r="Q12">
            <v>9.46</v>
          </cell>
          <cell r="R12">
            <v>0.728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0.416</v>
          </cell>
          <cell r="D13">
            <v>70.406</v>
          </cell>
          <cell r="E13">
            <v>75.095</v>
          </cell>
          <cell r="G13">
            <v>7.73</v>
          </cell>
          <cell r="H13">
            <v>0.582</v>
          </cell>
          <cell r="I13">
            <v>19.3</v>
          </cell>
          <cell r="J13">
            <v>0.934</v>
          </cell>
          <cell r="K13">
            <v>36.12</v>
          </cell>
          <cell r="L13">
            <v>1.216</v>
          </cell>
          <cell r="M13">
            <v>33.07</v>
          </cell>
          <cell r="N13">
            <v>1.166</v>
          </cell>
          <cell r="O13">
            <v>5.29</v>
          </cell>
          <cell r="P13">
            <v>0.513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</v>
          </cell>
          <cell r="D14">
            <v>65.771</v>
          </cell>
          <cell r="E14">
            <v>58.941</v>
          </cell>
          <cell r="G14">
            <v>9.95</v>
          </cell>
          <cell r="H14">
            <v>0.869</v>
          </cell>
          <cell r="I14">
            <v>21.93</v>
          </cell>
          <cell r="J14">
            <v>0.88</v>
          </cell>
          <cell r="K14">
            <v>36.19</v>
          </cell>
          <cell r="L14">
            <v>0.881</v>
          </cell>
          <cell r="M14">
            <v>28.7</v>
          </cell>
          <cell r="N14">
            <v>1.222</v>
          </cell>
          <cell r="O14">
            <v>8.86</v>
          </cell>
          <cell r="P14">
            <v>0.647</v>
          </cell>
          <cell r="Q14">
            <v>13.44</v>
          </cell>
          <cell r="R14">
            <v>0.792</v>
          </cell>
          <cell r="S14">
            <v>19.74</v>
          </cell>
          <cell r="T14">
            <v>1.105</v>
          </cell>
          <cell r="U14">
            <v>33.26</v>
          </cell>
          <cell r="V14">
            <v>0.981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</v>
          </cell>
          <cell r="E15">
            <v>65.011</v>
          </cell>
          <cell r="G15">
            <v>7.95</v>
          </cell>
          <cell r="H15">
            <v>0.634</v>
          </cell>
          <cell r="I15">
            <v>14.22</v>
          </cell>
          <cell r="J15">
            <v>0.845</v>
          </cell>
          <cell r="K15">
            <v>33.97</v>
          </cell>
          <cell r="L15">
            <v>1.011</v>
          </cell>
          <cell r="M15">
            <v>38.38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</v>
          </cell>
          <cell r="S15">
            <v>12.85</v>
          </cell>
          <cell r="T15">
            <v>0.635</v>
          </cell>
          <cell r="U15">
            <v>31.26</v>
          </cell>
          <cell r="V15">
            <v>0.901</v>
          </cell>
          <cell r="W15">
            <v>32.85</v>
          </cell>
          <cell r="X15">
            <v>0.738</v>
          </cell>
        </row>
        <row r="16">
          <cell r="B16" t="str">
            <v>0348</v>
          </cell>
          <cell r="C16">
            <v>0.29</v>
          </cell>
          <cell r="D16">
            <v>79.131</v>
          </cell>
          <cell r="E16">
            <v>65.513</v>
          </cell>
          <cell r="G16">
            <v>7.03</v>
          </cell>
          <cell r="H16">
            <v>0.528</v>
          </cell>
          <cell r="I16">
            <v>13.12</v>
          </cell>
          <cell r="J16">
            <v>0.647</v>
          </cell>
          <cell r="K16">
            <v>34.33</v>
          </cell>
          <cell r="L16">
            <v>1.051</v>
          </cell>
          <cell r="M16">
            <v>43.75</v>
          </cell>
          <cell r="N16">
            <v>1.122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</v>
          </cell>
          <cell r="D17">
            <v>75.64699999999999</v>
          </cell>
          <cell r="E17">
            <v>74.197</v>
          </cell>
          <cell r="G17">
            <v>7.2</v>
          </cell>
          <cell r="H17">
            <v>2.082</v>
          </cell>
          <cell r="I17">
            <v>17.56</v>
          </cell>
          <cell r="J17">
            <v>3.058</v>
          </cell>
          <cell r="K17">
            <v>34.88</v>
          </cell>
          <cell r="L17">
            <v>3.717</v>
          </cell>
          <cell r="M17">
            <v>37.05</v>
          </cell>
          <cell r="N17">
            <v>3.734</v>
          </cell>
          <cell r="O17">
            <v>8.69</v>
          </cell>
          <cell r="P17">
            <v>2.489</v>
          </cell>
          <cell r="Q17">
            <v>8.59</v>
          </cell>
          <cell r="R17">
            <v>2.36</v>
          </cell>
          <cell r="S17">
            <v>12.33</v>
          </cell>
          <cell r="T17">
            <v>2.684</v>
          </cell>
          <cell r="U17">
            <v>37.12</v>
          </cell>
          <cell r="V17">
            <v>3.807</v>
          </cell>
          <cell r="W17">
            <v>33.27</v>
          </cell>
          <cell r="X17">
            <v>3.714</v>
          </cell>
        </row>
        <row r="18">
          <cell r="B18" t="str">
            <v>0380</v>
          </cell>
          <cell r="C18">
            <v>0.476</v>
          </cell>
          <cell r="D18">
            <v>73.332</v>
          </cell>
          <cell r="E18">
            <v>60.401</v>
          </cell>
          <cell r="G18">
            <v>8.03</v>
          </cell>
          <cell r="H18">
            <v>0.594</v>
          </cell>
          <cell r="I18">
            <v>15.31</v>
          </cell>
          <cell r="J18">
            <v>0.682</v>
          </cell>
          <cell r="K18">
            <v>31.64</v>
          </cell>
          <cell r="L18">
            <v>0.782</v>
          </cell>
          <cell r="M18">
            <v>40.91</v>
          </cell>
          <cell r="N18">
            <v>1.028</v>
          </cell>
          <cell r="O18">
            <v>11.36</v>
          </cell>
          <cell r="P18">
            <v>0.933</v>
          </cell>
          <cell r="Q18">
            <v>11.83</v>
          </cell>
          <cell r="R18">
            <v>0.775</v>
          </cell>
          <cell r="S18">
            <v>17.27</v>
          </cell>
          <cell r="T18">
            <v>0.801</v>
          </cell>
          <cell r="U18">
            <v>25.66</v>
          </cell>
          <cell r="V18">
            <v>0.861</v>
          </cell>
          <cell r="W18">
            <v>33.88</v>
          </cell>
          <cell r="X18">
            <v>1.106</v>
          </cell>
        </row>
        <row r="19">
          <cell r="B19" t="str">
            <v>0392</v>
          </cell>
          <cell r="C19">
            <v>0.155</v>
          </cell>
          <cell r="D19">
            <v>72.431</v>
          </cell>
          <cell r="E19">
            <v>62.708</v>
          </cell>
          <cell r="G19">
            <v>6.83</v>
          </cell>
          <cell r="H19">
            <v>0.348</v>
          </cell>
          <cell r="I19">
            <v>19.64</v>
          </cell>
          <cell r="J19">
            <v>0.482</v>
          </cell>
          <cell r="K19">
            <v>37.62</v>
          </cell>
          <cell r="L19">
            <v>0.641</v>
          </cell>
          <cell r="M19">
            <v>34.17</v>
          </cell>
          <cell r="N19">
            <v>0.699</v>
          </cell>
          <cell r="O19">
            <v>6.49</v>
          </cell>
          <cell r="P19">
            <v>0.301</v>
          </cell>
          <cell r="Q19">
            <v>11.13</v>
          </cell>
          <cell r="R19">
            <v>0.367</v>
          </cell>
          <cell r="S19">
            <v>20.18</v>
          </cell>
          <cell r="T19">
            <v>0.488</v>
          </cell>
          <cell r="U19">
            <v>33.1</v>
          </cell>
          <cell r="V19">
            <v>0.498</v>
          </cell>
          <cell r="W19">
            <v>29.11</v>
          </cell>
          <cell r="X19">
            <v>0.677</v>
          </cell>
        </row>
        <row r="20">
          <cell r="B20" t="str">
            <v>0410</v>
          </cell>
          <cell r="C20">
            <v>0.59</v>
          </cell>
          <cell r="D20">
            <v>86.777</v>
          </cell>
          <cell r="E20">
            <v>73.92</v>
          </cell>
          <cell r="G20">
            <v>3.82</v>
          </cell>
          <cell r="H20">
            <v>0.657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1.055</v>
          </cell>
          <cell r="Q20">
            <v>6.25</v>
          </cell>
          <cell r="R20">
            <v>0.828</v>
          </cell>
          <cell r="S20">
            <v>10.99</v>
          </cell>
          <cell r="T20">
            <v>0.963</v>
          </cell>
          <cell r="U20">
            <v>33.73</v>
          </cell>
          <cell r="V20">
            <v>1.49</v>
          </cell>
          <cell r="W20">
            <v>38.7</v>
          </cell>
          <cell r="X20">
            <v>1.668</v>
          </cell>
        </row>
        <row r="21">
          <cell r="B21" t="str">
            <v>0438</v>
          </cell>
          <cell r="C21">
            <v>0.302</v>
          </cell>
          <cell r="D21">
            <v>78.97399999999999</v>
          </cell>
          <cell r="E21">
            <v>62.587</v>
          </cell>
          <cell r="G21">
            <v>4.04</v>
          </cell>
          <cell r="H21">
            <v>0.494</v>
          </cell>
          <cell r="I21">
            <v>16.64</v>
          </cell>
          <cell r="J21">
            <v>0.884</v>
          </cell>
          <cell r="K21">
            <v>40.61</v>
          </cell>
          <cell r="L21">
            <v>1.364</v>
          </cell>
          <cell r="M21">
            <v>37</v>
          </cell>
          <cell r="N21">
            <v>1.287</v>
          </cell>
          <cell r="O21">
            <v>9.29</v>
          </cell>
          <cell r="P21">
            <v>0.718</v>
          </cell>
          <cell r="Q21">
            <v>11.47</v>
          </cell>
          <cell r="R21">
            <v>0.654</v>
          </cell>
          <cell r="S21">
            <v>17.89</v>
          </cell>
          <cell r="T21">
            <v>0.9</v>
          </cell>
          <cell r="U21">
            <v>33.85</v>
          </cell>
          <cell r="V21">
            <v>1.237</v>
          </cell>
          <cell r="W21">
            <v>27.5</v>
          </cell>
          <cell r="X21">
            <v>1.305</v>
          </cell>
        </row>
        <row r="22">
          <cell r="B22" t="str">
            <v>0442</v>
          </cell>
          <cell r="C22">
            <v>0.416</v>
          </cell>
          <cell r="D22">
            <v>67.548</v>
          </cell>
          <cell r="E22">
            <v>57.098</v>
          </cell>
          <cell r="G22">
            <v>12.14</v>
          </cell>
          <cell r="H22">
            <v>0.814</v>
          </cell>
          <cell r="I22">
            <v>17.69</v>
          </cell>
          <cell r="J22">
            <v>0.878</v>
          </cell>
          <cell r="K22">
            <v>35.01</v>
          </cell>
          <cell r="L22">
            <v>1.098</v>
          </cell>
          <cell r="M22">
            <v>31.44</v>
          </cell>
          <cell r="N22">
            <v>1.229</v>
          </cell>
          <cell r="O22">
            <v>11.11</v>
          </cell>
          <cell r="P22">
            <v>0.737</v>
          </cell>
          <cell r="Q22">
            <v>15.21</v>
          </cell>
          <cell r="R22">
            <v>0.781</v>
          </cell>
          <cell r="S22">
            <v>17.58</v>
          </cell>
          <cell r="T22">
            <v>0.821</v>
          </cell>
          <cell r="U22">
            <v>28.14</v>
          </cell>
          <cell r="V22">
            <v>0.998</v>
          </cell>
          <cell r="W22">
            <v>27.96</v>
          </cell>
          <cell r="X22">
            <v>1.025</v>
          </cell>
        </row>
        <row r="23">
          <cell r="B23" t="str">
            <v>0528</v>
          </cell>
          <cell r="C23">
            <v>0.418</v>
          </cell>
          <cell r="D23">
            <v>72.59200000000001</v>
          </cell>
          <cell r="E23">
            <v>47.675</v>
          </cell>
          <cell r="G23">
            <v>13.82</v>
          </cell>
          <cell r="H23">
            <v>0.93</v>
          </cell>
          <cell r="I23">
            <v>11.79</v>
          </cell>
          <cell r="J23">
            <v>0.827</v>
          </cell>
          <cell r="K23">
            <v>28.44</v>
          </cell>
          <cell r="L23">
            <v>1.132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18.81</v>
          </cell>
          <cell r="T23">
            <v>1.198</v>
          </cell>
          <cell r="U23">
            <v>27.51</v>
          </cell>
          <cell r="V23">
            <v>1.335</v>
          </cell>
          <cell r="W23">
            <v>18.83</v>
          </cell>
          <cell r="X23">
            <v>1.225</v>
          </cell>
        </row>
        <row r="24">
          <cell r="B24" t="str">
            <v>0554</v>
          </cell>
          <cell r="C24">
            <v>0.909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</v>
          </cell>
          <cell r="J24">
            <v>0.871</v>
          </cell>
          <cell r="K24">
            <v>29.07</v>
          </cell>
          <cell r="L24">
            <v>0.983</v>
          </cell>
          <cell r="M24">
            <v>19.83</v>
          </cell>
          <cell r="N24">
            <v>1.046</v>
          </cell>
          <cell r="O24">
            <v>10.42</v>
          </cell>
          <cell r="P24">
            <v>0.819</v>
          </cell>
          <cell r="Q24">
            <v>29.55</v>
          </cell>
          <cell r="R24">
            <v>1.182</v>
          </cell>
          <cell r="S24">
            <v>16.28</v>
          </cell>
          <cell r="T24">
            <v>0.923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</v>
          </cell>
          <cell r="D25">
            <v>77.011</v>
          </cell>
          <cell r="E25">
            <v>68.73599999999999</v>
          </cell>
          <cell r="G25">
            <v>8</v>
          </cell>
          <cell r="H25">
            <v>0.708</v>
          </cell>
          <cell r="I25">
            <v>11.92</v>
          </cell>
          <cell r="J25">
            <v>0.839</v>
          </cell>
          <cell r="K25">
            <v>33.91</v>
          </cell>
          <cell r="L25">
            <v>1.101</v>
          </cell>
          <cell r="M25">
            <v>42</v>
          </cell>
          <cell r="N25">
            <v>1.389</v>
          </cell>
          <cell r="O25">
            <v>9.71</v>
          </cell>
          <cell r="P25">
            <v>0.968</v>
          </cell>
          <cell r="Q25">
            <v>10.03</v>
          </cell>
          <cell r="R25">
            <v>0.681</v>
          </cell>
          <cell r="S25">
            <v>12.43</v>
          </cell>
          <cell r="T25">
            <v>0.666</v>
          </cell>
          <cell r="U25">
            <v>25.96</v>
          </cell>
          <cell r="V25">
            <v>0.906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76.428</v>
          </cell>
          <cell r="E26">
            <v>62.471000000000004</v>
          </cell>
          <cell r="G26">
            <v>6.11</v>
          </cell>
          <cell r="H26">
            <v>0.509</v>
          </cell>
          <cell r="I26">
            <v>15.83</v>
          </cell>
          <cell r="J26">
            <v>0.821</v>
          </cell>
          <cell r="K26">
            <v>40.62</v>
          </cell>
          <cell r="L26">
            <v>1.038</v>
          </cell>
          <cell r="M26">
            <v>34.77</v>
          </cell>
          <cell r="N26">
            <v>1.059</v>
          </cell>
          <cell r="O26">
            <v>12.45</v>
          </cell>
          <cell r="P26">
            <v>0.72</v>
          </cell>
          <cell r="Q26">
            <v>9.85</v>
          </cell>
          <cell r="R26">
            <v>0.733</v>
          </cell>
          <cell r="S26">
            <v>16.19</v>
          </cell>
          <cell r="T26">
            <v>0.808</v>
          </cell>
          <cell r="U26">
            <v>28.08</v>
          </cell>
          <cell r="V26">
            <v>0.971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0.287</v>
          </cell>
          <cell r="D27">
            <v>80.43299999999999</v>
          </cell>
          <cell r="E27">
            <v>70.543</v>
          </cell>
          <cell r="G27">
            <v>5.32</v>
          </cell>
          <cell r="H27">
            <v>0.488</v>
          </cell>
          <cell r="I27">
            <v>13.6</v>
          </cell>
          <cell r="J27">
            <v>0.933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</v>
          </cell>
          <cell r="Q27">
            <v>8.86</v>
          </cell>
          <cell r="R27">
            <v>0.693</v>
          </cell>
          <cell r="S27">
            <v>13.93</v>
          </cell>
          <cell r="T27">
            <v>0.919</v>
          </cell>
          <cell r="U27">
            <v>38.07</v>
          </cell>
          <cell r="V27">
            <v>1.393</v>
          </cell>
          <cell r="W27">
            <v>31.08</v>
          </cell>
          <cell r="X27">
            <v>1.382</v>
          </cell>
        </row>
        <row r="28">
          <cell r="B28" t="str">
            <v>0752</v>
          </cell>
          <cell r="C28">
            <v>0.353</v>
          </cell>
          <cell r="D28">
            <v>81.86500000000001</v>
          </cell>
          <cell r="E28">
            <v>83.535</v>
          </cell>
          <cell r="G28">
            <v>3.92</v>
          </cell>
          <cell r="H28">
            <v>0.463</v>
          </cell>
          <cell r="I28">
            <v>11.5</v>
          </cell>
          <cell r="J28">
            <v>0.657</v>
          </cell>
          <cell r="K28">
            <v>31.14</v>
          </cell>
          <cell r="L28">
            <v>0.905</v>
          </cell>
          <cell r="M28">
            <v>49.82</v>
          </cell>
          <cell r="N28">
            <v>1.183</v>
          </cell>
          <cell r="O28">
            <v>5.71</v>
          </cell>
          <cell r="P28">
            <v>0.569</v>
          </cell>
          <cell r="Q28">
            <v>4.14</v>
          </cell>
          <cell r="R28">
            <v>0.412</v>
          </cell>
          <cell r="S28">
            <v>7.46</v>
          </cell>
          <cell r="T28">
            <v>0.53</v>
          </cell>
          <cell r="U28">
            <v>25.42</v>
          </cell>
          <cell r="V28">
            <v>0.835</v>
          </cell>
          <cell r="W28">
            <v>57.28</v>
          </cell>
          <cell r="X28">
            <v>1.112</v>
          </cell>
        </row>
        <row r="29">
          <cell r="B29" t="str">
            <v>0826</v>
          </cell>
          <cell r="C29">
            <v>0.467</v>
          </cell>
          <cell r="D29">
            <v>69.33</v>
          </cell>
          <cell r="E29">
            <v>64.24300000000001</v>
          </cell>
          <cell r="G29">
            <v>9.41</v>
          </cell>
          <cell r="H29">
            <v>0.63</v>
          </cell>
          <cell r="I29">
            <v>18.09</v>
          </cell>
          <cell r="J29">
            <v>0.813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</v>
          </cell>
          <cell r="Q29">
            <v>9.78</v>
          </cell>
          <cell r="R29">
            <v>0.699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1.156</v>
          </cell>
        </row>
        <row r="30">
          <cell r="B30" t="str">
            <v>0840</v>
          </cell>
          <cell r="C30">
            <v>0.334</v>
          </cell>
          <cell r="D30">
            <v>71.324</v>
          </cell>
          <cell r="E30">
            <v>71.74199999999999</v>
          </cell>
          <cell r="G30">
            <v>7.38</v>
          </cell>
          <cell r="H30">
            <v>0.607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</v>
          </cell>
          <cell r="O30">
            <v>4.29</v>
          </cell>
          <cell r="P30">
            <v>0.536</v>
          </cell>
          <cell r="Q30">
            <v>9.18</v>
          </cell>
          <cell r="R30">
            <v>0.694</v>
          </cell>
          <cell r="S30">
            <v>16.04</v>
          </cell>
          <cell r="T30">
            <v>0.843</v>
          </cell>
          <cell r="U30">
            <v>36.66</v>
          </cell>
          <cell r="V30">
            <v>1.252</v>
          </cell>
          <cell r="W30">
            <v>33.83</v>
          </cell>
          <cell r="X30">
            <v>1.347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1_TIME"/>
    </sheetNames>
    <sheetDataSet>
      <sheetData sheetId="0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5.05753938436986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5.64526549678744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5.19305399955187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5.08680486883978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4.8780682759201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4.67292124293785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3.59874394989648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4.44002394160127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6.11021078293172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7.9784199456193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5.62265672438906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2.25182375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5.14071070968331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G_567"/>
    </sheetNames>
    <sheetDataSet>
      <sheetData sheetId="0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</v>
          </cell>
          <cell r="D2">
            <v>97.6700290686277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</v>
          </cell>
          <cell r="I2">
            <v>0.380860633012776</v>
          </cell>
          <cell r="J2">
            <v>0.117618724901004</v>
          </cell>
          <cell r="K2">
            <v>0.49847935791378</v>
          </cell>
          <cell r="L2" t="str">
            <v>m</v>
          </cell>
          <cell r="M2">
            <v>0.49847935791378</v>
          </cell>
          <cell r="N2">
            <v>98.1593330819069</v>
          </cell>
          <cell r="O2">
            <v>1.84066691809314</v>
          </cell>
          <cell r="P2" t="str">
            <v>n</v>
          </cell>
          <cell r="Q2">
            <v>1.84066691809314</v>
          </cell>
          <cell r="R2">
            <v>76.4044943820225</v>
          </cell>
          <cell r="S2">
            <v>23.5955056179775</v>
          </cell>
          <cell r="T2">
            <v>100</v>
          </cell>
          <cell r="U2" t="str">
            <v>m</v>
          </cell>
          <cell r="V2">
            <v>81.3249469315515</v>
          </cell>
          <cell r="W2" t="str">
            <v>xr:G12</v>
          </cell>
          <cell r="X2">
            <v>19.0607872559375</v>
          </cell>
          <cell r="Y2">
            <v>98.1593330819069</v>
          </cell>
          <cell r="Z2" t="str">
            <v>.</v>
          </cell>
          <cell r="AA2">
            <v>1.84066691809314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</v>
          </cell>
          <cell r="AF2" t="str">
            <v>.</v>
          </cell>
          <cell r="AG2">
            <v>76.4044943820225</v>
          </cell>
          <cell r="AH2" t="str">
            <v>.</v>
          </cell>
          <cell r="AI2">
            <v>23.5955056179775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81.3249469315515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19.0607872559375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</v>
          </cell>
          <cell r="D3">
            <v>77.572186375915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77.572186375915</v>
          </cell>
          <cell r="I3">
            <v>12.9382619284225</v>
          </cell>
          <cell r="J3">
            <v>9.48955169566252</v>
          </cell>
          <cell r="K3">
            <v>22.427813624085</v>
          </cell>
          <cell r="L3" t="str">
            <v>n</v>
          </cell>
          <cell r="M3">
            <v>22.427813624085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</v>
          </cell>
          <cell r="S3">
            <v>42.3115327009486</v>
          </cell>
          <cell r="T3">
            <v>100</v>
          </cell>
          <cell r="U3" t="str">
            <v>n</v>
          </cell>
          <cell r="V3">
            <v>4.88473973714782</v>
          </cell>
          <cell r="W3">
            <v>9.48955169566252</v>
          </cell>
          <cell r="X3">
            <v>24.3130151062523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</v>
          </cell>
          <cell r="AH3" t="str">
            <v>.</v>
          </cell>
          <cell r="AI3">
            <v>42.3115327009486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4.88473973714782</v>
          </cell>
          <cell r="AP3" t="str">
            <v>.</v>
          </cell>
          <cell r="AQ3">
            <v>9.48955169566252</v>
          </cell>
          <cell r="AR3" t="str">
            <v>.</v>
          </cell>
          <cell r="AS3">
            <v>24.3130151062523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77.6921687834828</v>
          </cell>
          <cell r="E4">
            <v>0.321859918348848</v>
          </cell>
          <cell r="F4" t="str">
            <v>a</v>
          </cell>
          <cell r="G4">
            <v>0.321859918348848</v>
          </cell>
          <cell r="H4">
            <v>78.0140287018316</v>
          </cell>
          <cell r="I4">
            <v>5.65821946668272</v>
          </cell>
          <cell r="J4" t="str">
            <v>a</v>
          </cell>
          <cell r="K4">
            <v>5.65821946668272</v>
          </cell>
          <cell r="L4">
            <v>16.3277518314856</v>
          </cell>
          <cell r="M4">
            <v>21.9859712981683</v>
          </cell>
          <cell r="N4">
            <v>99.5874332812897</v>
          </cell>
          <cell r="O4">
            <v>0.412566718710287</v>
          </cell>
          <cell r="P4" t="str">
            <v>a</v>
          </cell>
          <cell r="Q4">
            <v>0.412566718710287</v>
          </cell>
          <cell r="R4">
            <v>25.7355901631424</v>
          </cell>
          <cell r="S4" t="str">
            <v>a</v>
          </cell>
          <cell r="T4">
            <v>25.7355901631424</v>
          </cell>
          <cell r="U4">
            <v>74.2644098368576</v>
          </cell>
          <cell r="V4">
            <v>8.12191727952242</v>
          </cell>
          <cell r="W4" t="str">
            <v>xr:G12</v>
          </cell>
          <cell r="X4" t="str">
            <v>""</v>
          </cell>
          <cell r="Y4">
            <v>99.5874332812897</v>
          </cell>
          <cell r="Z4" t="str">
            <v>.</v>
          </cell>
          <cell r="AA4">
            <v>0.412566718710287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0.412566718710287</v>
          </cell>
          <cell r="AF4" t="str">
            <v>.</v>
          </cell>
          <cell r="AG4">
            <v>25.7355901631424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</v>
          </cell>
          <cell r="AL4" t="str">
            <v>.</v>
          </cell>
          <cell r="AM4">
            <v>74.2644098368576</v>
          </cell>
          <cell r="AN4" t="str">
            <v>.</v>
          </cell>
          <cell r="AO4">
            <v>8.12191727952242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</v>
          </cell>
          <cell r="E5">
            <v>51.5920763591735</v>
          </cell>
          <cell r="F5" t="str">
            <v>n</v>
          </cell>
          <cell r="G5">
            <v>51.5920763591735</v>
          </cell>
          <cell r="H5">
            <v>80.91951304159</v>
          </cell>
          <cell r="I5">
            <v>19.08048695841</v>
          </cell>
          <cell r="J5" t="str">
            <v>n</v>
          </cell>
          <cell r="K5">
            <v>19.08048695841</v>
          </cell>
          <cell r="L5" t="str">
            <v>m</v>
          </cell>
          <cell r="M5">
            <v>19.08048695841</v>
          </cell>
          <cell r="N5">
            <v>36.2427251228553</v>
          </cell>
          <cell r="O5">
            <v>63.7572748771447</v>
          </cell>
          <cell r="P5" t="str">
            <v>n</v>
          </cell>
          <cell r="Q5">
            <v>63.7572748771447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</v>
          </cell>
          <cell r="X5" t="str">
            <v>""</v>
          </cell>
          <cell r="Y5">
            <v>36.2427251228553</v>
          </cell>
          <cell r="Z5" t="str">
            <v>.</v>
          </cell>
          <cell r="AA5">
            <v>63.7572748771447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89.0940179612463</v>
          </cell>
          <cell r="E6" t="str">
            <v>xr:G4</v>
          </cell>
          <cell r="F6" t="str">
            <v>xr:G4</v>
          </cell>
          <cell r="G6">
            <v>2.62295884214028</v>
          </cell>
          <cell r="H6">
            <v>91.7169768033866</v>
          </cell>
          <cell r="I6">
            <v>6.15239807286773</v>
          </cell>
          <cell r="J6">
            <v>2.13062512374565</v>
          </cell>
          <cell r="K6">
            <v>8.28302319661337</v>
          </cell>
          <cell r="L6" t="str">
            <v>m</v>
          </cell>
          <cell r="M6">
            <v>8.28302319661337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2.85984005748806</v>
          </cell>
          <cell r="R6">
            <v>74.2772044316285</v>
          </cell>
          <cell r="S6">
            <v>25.7227955683715</v>
          </cell>
          <cell r="T6">
            <v>100</v>
          </cell>
          <cell r="U6" t="str">
            <v>m</v>
          </cell>
          <cell r="V6">
            <v>4.10374251745684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2.85984005748806</v>
          </cell>
          <cell r="AF6" t="str">
            <v>.</v>
          </cell>
          <cell r="AG6">
            <v>74.2772044316285</v>
          </cell>
          <cell r="AH6" t="str">
            <v>.</v>
          </cell>
          <cell r="AI6">
            <v>25.7227955683715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4.10374251745684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79.1570945015086</v>
          </cell>
          <cell r="D7">
            <v>64.8768531872214</v>
          </cell>
          <cell r="E7">
            <v>0.233489977573742</v>
          </cell>
          <cell r="F7">
            <v>0.0162856405963543</v>
          </cell>
          <cell r="G7">
            <v>0.249775618170096</v>
          </cell>
          <cell r="H7">
            <v>65.1266288053915</v>
          </cell>
          <cell r="I7">
            <v>17.3803218356029</v>
          </cell>
          <cell r="J7">
            <v>0.636059883458866</v>
          </cell>
          <cell r="K7">
            <v>18.0163817190618</v>
          </cell>
          <cell r="L7">
            <v>16.8569894755467</v>
          </cell>
          <cell r="M7">
            <v>34.8733711946085</v>
          </cell>
          <cell r="N7">
            <v>99.6164769730114</v>
          </cell>
          <cell r="O7">
            <v>0.35851691060418</v>
          </cell>
          <cell r="P7">
            <v>0.0250061163844643</v>
          </cell>
          <cell r="Q7">
            <v>0.383523026988645</v>
          </cell>
          <cell r="R7">
            <v>49.8383759304863</v>
          </cell>
          <cell r="S7">
            <v>1.82391280702223</v>
          </cell>
          <cell r="T7">
            <v>51.6622887375086</v>
          </cell>
          <cell r="U7">
            <v>48.3377112624914</v>
          </cell>
          <cell r="V7">
            <v>2.49777889528617</v>
          </cell>
          <cell r="W7">
            <v>5.25536145661313</v>
          </cell>
          <cell r="X7">
            <v>20.8429054984914</v>
          </cell>
          <cell r="Y7">
            <v>99.6164769730114</v>
          </cell>
          <cell r="Z7" t="str">
            <v>.</v>
          </cell>
          <cell r="AA7">
            <v>0.35851691060418</v>
          </cell>
          <cell r="AB7" t="str">
            <v>.</v>
          </cell>
          <cell r="AC7">
            <v>0.0250061163844643</v>
          </cell>
          <cell r="AD7" t="str">
            <v>.</v>
          </cell>
          <cell r="AE7">
            <v>0.383523026988645</v>
          </cell>
          <cell r="AF7" t="str">
            <v>.</v>
          </cell>
          <cell r="AG7">
            <v>49.8383759304863</v>
          </cell>
          <cell r="AH7" t="str">
            <v>.</v>
          </cell>
          <cell r="AI7">
            <v>1.82391280702223</v>
          </cell>
          <cell r="AJ7" t="str">
            <v>.</v>
          </cell>
          <cell r="AK7">
            <v>51.6622887375086</v>
          </cell>
          <cell r="AL7" t="str">
            <v>.</v>
          </cell>
          <cell r="AM7">
            <v>48.3377112624914</v>
          </cell>
          <cell r="AN7" t="str">
            <v>.</v>
          </cell>
          <cell r="AO7">
            <v>2.49777889528617</v>
          </cell>
          <cell r="AP7" t="str">
            <v>.</v>
          </cell>
          <cell r="AQ7">
            <v>5.25536145661313</v>
          </cell>
          <cell r="AR7" t="str">
            <v>.</v>
          </cell>
          <cell r="AS7">
            <v>20.8429054984914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</v>
          </cell>
          <cell r="E8" t="str">
            <v>a</v>
          </cell>
          <cell r="F8">
            <v>1.56845736663117</v>
          </cell>
          <cell r="G8">
            <v>1.56845736663117</v>
          </cell>
          <cell r="H8">
            <v>81.1379933371386</v>
          </cell>
          <cell r="I8">
            <v>6.30590781853428</v>
          </cell>
          <cell r="J8">
            <v>10.987641477696</v>
          </cell>
          <cell r="K8">
            <v>17.2935492962303</v>
          </cell>
          <cell r="L8">
            <v>1.56845736663117</v>
          </cell>
          <cell r="M8">
            <v>18.8620066628614</v>
          </cell>
          <cell r="N8">
            <v>98.0669261068437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</v>
          </cell>
          <cell r="S8">
            <v>58.2527706308695</v>
          </cell>
          <cell r="T8">
            <v>91.6845678476013</v>
          </cell>
          <cell r="U8">
            <v>8.31543215239871</v>
          </cell>
          <cell r="V8">
            <v>0.00086573936978218</v>
          </cell>
          <cell r="W8" t="str">
            <v>m</v>
          </cell>
          <cell r="X8" t="str">
            <v>m</v>
          </cell>
          <cell r="Y8">
            <v>98.0669261068437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</v>
          </cell>
          <cell r="AH8" t="str">
            <v>.</v>
          </cell>
          <cell r="AI8">
            <v>58.2527706308695</v>
          </cell>
          <cell r="AJ8" t="str">
            <v>.</v>
          </cell>
          <cell r="AK8">
            <v>91.6845678476013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0.00086573936978218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89.4953111521302</v>
          </cell>
          <cell r="I10">
            <v>10.5046888478698</v>
          </cell>
          <cell r="J10" t="str">
            <v>a</v>
          </cell>
          <cell r="K10">
            <v>10.5046888478698</v>
          </cell>
          <cell r="L10" t="str">
            <v>n</v>
          </cell>
          <cell r="M10">
            <v>10.5046888478698</v>
          </cell>
          <cell r="N10">
            <v>98.873388333817</v>
          </cell>
          <cell r="O10">
            <v>1.12661166618299</v>
          </cell>
          <cell r="P10" t="str">
            <v>a</v>
          </cell>
          <cell r="Q10">
            <v>1.12661166618299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13.4497119906501</v>
          </cell>
          <cell r="W10" t="str">
            <v>n</v>
          </cell>
          <cell r="X10" t="str">
            <v>m</v>
          </cell>
          <cell r="Y10">
            <v>98.873388333817</v>
          </cell>
          <cell r="Z10" t="str">
            <v>.</v>
          </cell>
          <cell r="AA10">
            <v>1.12661166618299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13.4497119906501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99.4696645052603</v>
          </cell>
          <cell r="D11">
            <v>67.2544334700321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67.2544334700321</v>
          </cell>
          <cell r="I11">
            <v>27.5962360572134</v>
          </cell>
          <cell r="J11">
            <v>5.14933047275457</v>
          </cell>
          <cell r="K11">
            <v>32.7455665299679</v>
          </cell>
          <cell r="L11" t="str">
            <v>xc:9</v>
          </cell>
          <cell r="M11">
            <v>32.7455665299679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84.2747247385626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84.2747247385626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</v>
          </cell>
          <cell r="E12">
            <v>4.81257311212338</v>
          </cell>
          <cell r="F12" t="str">
            <v>a</v>
          </cell>
          <cell r="G12">
            <v>4.81257311212338</v>
          </cell>
          <cell r="H12">
            <v>80.5235591620198</v>
          </cell>
          <cell r="I12">
            <v>19.4764408379803</v>
          </cell>
          <cell r="J12" t="str">
            <v>n</v>
          </cell>
          <cell r="K12">
            <v>19.4764408379803</v>
          </cell>
          <cell r="L12" t="str">
            <v>m</v>
          </cell>
          <cell r="M12">
            <v>19.4764408379803</v>
          </cell>
          <cell r="N12">
            <v>94.0233974228088</v>
          </cell>
          <cell r="O12">
            <v>5.97660257719123</v>
          </cell>
          <cell r="P12" t="str">
            <v>a</v>
          </cell>
          <cell r="Q12">
            <v>5.97660257719123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4.2835522047013</v>
          </cell>
          <cell r="W12" t="str">
            <v>n</v>
          </cell>
          <cell r="X12" t="str">
            <v>""</v>
          </cell>
          <cell r="Y12">
            <v>94.0233974228088</v>
          </cell>
          <cell r="Z12" t="str">
            <v>.</v>
          </cell>
          <cell r="AA12">
            <v>5.97660257719123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5.97660257719123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4.2835522047013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86.0014319708552</v>
          </cell>
          <cell r="D13">
            <v>87.6712496480123</v>
          </cell>
          <cell r="E13">
            <v>3.2897072686982</v>
          </cell>
          <cell r="F13">
            <v>0.00122430490089252</v>
          </cell>
          <cell r="G13">
            <v>3.29093157359909</v>
          </cell>
          <cell r="H13">
            <v>90.9621812216114</v>
          </cell>
          <cell r="I13">
            <v>9.03781877838857</v>
          </cell>
          <cell r="J13" t="str">
            <v>n</v>
          </cell>
          <cell r="K13">
            <v>9.03781877838857</v>
          </cell>
          <cell r="L13" t="str">
            <v>n</v>
          </cell>
          <cell r="M13">
            <v>9.03781877838857</v>
          </cell>
          <cell r="N13">
            <v>96.3820881058455</v>
          </cell>
          <cell r="O13">
            <v>3.61656594478916</v>
          </cell>
          <cell r="P13">
            <v>0.00134594936538487</v>
          </cell>
          <cell r="Q13">
            <v>3.61791189415454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13.9985680291448</v>
          </cell>
          <cell r="Y13">
            <v>96.3820881058455</v>
          </cell>
          <cell r="Z13" t="str">
            <v>.</v>
          </cell>
          <cell r="AA13">
            <v>3.61656594478916</v>
          </cell>
          <cell r="AB13" t="str">
            <v>.</v>
          </cell>
          <cell r="AC13">
            <v>0.00134594936538487</v>
          </cell>
          <cell r="AD13" t="str">
            <v>.</v>
          </cell>
          <cell r="AE13">
            <v>3.61791189415454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13.9985680291448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</v>
          </cell>
          <cell r="I14">
            <v>6.03208334892947</v>
          </cell>
          <cell r="J14">
            <v>2.81206145898365</v>
          </cell>
          <cell r="K14">
            <v>8.84414480791312</v>
          </cell>
          <cell r="L14">
            <v>0.695852276650128</v>
          </cell>
          <cell r="M14">
            <v>9.53999708456325</v>
          </cell>
          <cell r="N14">
            <v>98.2575435415468</v>
          </cell>
          <cell r="O14">
            <v>1.74245645845323</v>
          </cell>
          <cell r="P14" t="str">
            <v>n</v>
          </cell>
          <cell r="Q14">
            <v>1.74245645845323</v>
          </cell>
          <cell r="R14">
            <v>63.2294045318948</v>
          </cell>
          <cell r="S14">
            <v>29.4765442175436</v>
          </cell>
          <cell r="T14">
            <v>92.7059487494384</v>
          </cell>
          <cell r="U14">
            <v>7.29405125056162</v>
          </cell>
          <cell r="V14">
            <v>11.0103017289991</v>
          </cell>
          <cell r="W14" t="str">
            <v>xr:G12</v>
          </cell>
          <cell r="X14" t="str">
            <v>""</v>
          </cell>
          <cell r="Y14">
            <v>98.2575435415468</v>
          </cell>
          <cell r="Z14" t="str">
            <v>.</v>
          </cell>
          <cell r="AA14">
            <v>1.74245645845323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</v>
          </cell>
          <cell r="AF14" t="str">
            <v>.</v>
          </cell>
          <cell r="AG14">
            <v>63.2294045318948</v>
          </cell>
          <cell r="AH14" t="str">
            <v>.</v>
          </cell>
          <cell r="AI14">
            <v>29.4765442175436</v>
          </cell>
          <cell r="AJ14" t="str">
            <v>.</v>
          </cell>
          <cell r="AK14">
            <v>92.7059487494384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11.0103017289991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98.327994908756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98.327994908756</v>
          </cell>
          <cell r="I15">
            <v>1.60025014535673</v>
          </cell>
          <cell r="J15">
            <v>0.0717549458872834</v>
          </cell>
          <cell r="K15">
            <v>1.67200509124401</v>
          </cell>
          <cell r="L15" t="str">
            <v>n</v>
          </cell>
          <cell r="M15">
            <v>1.67200509124401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</v>
          </cell>
          <cell r="S15">
            <v>4.29155068145731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</v>
          </cell>
          <cell r="AH15" t="str">
            <v>.</v>
          </cell>
          <cell r="AI15">
            <v>4.29155068145731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</v>
          </cell>
          <cell r="E16">
            <v>4.63703955956638</v>
          </cell>
          <cell r="F16" t="str">
            <v>a</v>
          </cell>
          <cell r="G16">
            <v>4.63703955956638</v>
          </cell>
          <cell r="H16">
            <v>85.9072592088087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</v>
          </cell>
          <cell r="O16">
            <v>5.39772727272727</v>
          </cell>
          <cell r="P16" t="str">
            <v>a</v>
          </cell>
          <cell r="Q16">
            <v>5.39772727272727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8.8294833229279</v>
          </cell>
          <cell r="W16" t="str">
            <v>n</v>
          </cell>
          <cell r="X16" t="str">
            <v>m</v>
          </cell>
          <cell r="Y16">
            <v>94.6022727272727</v>
          </cell>
          <cell r="Z16" t="str">
            <v>.</v>
          </cell>
          <cell r="AA16">
            <v>5.39772727272727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5.39772727272727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8.8294833229279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70.252456561742</v>
          </cell>
          <cell r="I17" t="str">
            <v>m</v>
          </cell>
          <cell r="J17">
            <v>29.747543438258</v>
          </cell>
          <cell r="K17">
            <v>29.747543438258</v>
          </cell>
          <cell r="L17" t="str">
            <v>m</v>
          </cell>
          <cell r="M17">
            <v>29.747543438258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82.2127832103172</v>
          </cell>
          <cell r="D18">
            <v>79.3905624182169</v>
          </cell>
          <cell r="E18">
            <v>20.1806625939881</v>
          </cell>
          <cell r="F18" t="str">
            <v>xr:G2</v>
          </cell>
          <cell r="G18">
            <v>20.1806625939881</v>
          </cell>
          <cell r="H18">
            <v>99.571225012205</v>
          </cell>
          <cell r="I18">
            <v>0.428774987794971</v>
          </cell>
          <cell r="J18" t="str">
            <v>xr:G12</v>
          </cell>
          <cell r="K18">
            <v>0.428774987794971</v>
          </cell>
          <cell r="L18" t="str">
            <v>xr:G12</v>
          </cell>
          <cell r="M18">
            <v>0.428774987794971</v>
          </cell>
          <cell r="N18">
            <v>79.7324351573314</v>
          </cell>
          <cell r="O18">
            <v>20.2675648426686</v>
          </cell>
          <cell r="P18" t="str">
            <v>xr:G2</v>
          </cell>
          <cell r="Q18">
            <v>20.2675648426686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</v>
          </cell>
          <cell r="W18" t="str">
            <v>xr:G12</v>
          </cell>
          <cell r="X18">
            <v>17.7872167896828</v>
          </cell>
          <cell r="Y18">
            <v>79.7324351573314</v>
          </cell>
          <cell r="Z18" t="str">
            <v>.</v>
          </cell>
          <cell r="AA18">
            <v>20.2675648426686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</v>
          </cell>
          <cell r="I20">
            <v>24.158794913697</v>
          </cell>
          <cell r="J20" t="str">
            <v>n</v>
          </cell>
          <cell r="K20">
            <v>24.158794913697</v>
          </cell>
          <cell r="L20" t="str">
            <v>n</v>
          </cell>
          <cell r="M20">
            <v>24.158794913697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85.2109932018994</v>
          </cell>
          <cell r="D21">
            <v>90.6554241869124</v>
          </cell>
          <cell r="E21" t="str">
            <v>a</v>
          </cell>
          <cell r="F21">
            <v>0.960996459535284</v>
          </cell>
          <cell r="G21">
            <v>0.960996459535284</v>
          </cell>
          <cell r="H21">
            <v>91.6164206464477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</v>
          </cell>
          <cell r="M21">
            <v>8.38357935355229</v>
          </cell>
          <cell r="N21">
            <v>98.9510652645514</v>
          </cell>
          <cell r="O21" t="str">
            <v>a</v>
          </cell>
          <cell r="P21">
            <v>1.04893473544859</v>
          </cell>
          <cell r="Q21">
            <v>1.04893473544859</v>
          </cell>
          <cell r="R21">
            <v>77.4311312449563</v>
          </cell>
          <cell r="S21" t="str">
            <v>n</v>
          </cell>
          <cell r="T21">
            <v>77.4311312449563</v>
          </cell>
          <cell r="U21">
            <v>22.477166018634</v>
          </cell>
          <cell r="V21">
            <v>8.7047059304706</v>
          </cell>
          <cell r="W21">
            <v>6.42714432137198</v>
          </cell>
          <cell r="X21">
            <v>14.7890067981006</v>
          </cell>
          <cell r="Y21">
            <v>98.9510652645514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</v>
          </cell>
          <cell r="AD21" t="str">
            <v>.</v>
          </cell>
          <cell r="AE21">
            <v>1.04893473544859</v>
          </cell>
          <cell r="AF21" t="str">
            <v>.</v>
          </cell>
          <cell r="AG21">
            <v>77.4311312449563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</v>
          </cell>
          <cell r="AL21" t="str">
            <v>.</v>
          </cell>
          <cell r="AM21">
            <v>22.477166018634</v>
          </cell>
          <cell r="AN21" t="str">
            <v>.</v>
          </cell>
          <cell r="AO21">
            <v>8.7047059304706</v>
          </cell>
          <cell r="AP21" t="str">
            <v>.</v>
          </cell>
          <cell r="AQ21">
            <v>6.42714432137198</v>
          </cell>
          <cell r="AR21" t="str">
            <v>.</v>
          </cell>
          <cell r="AS21">
            <v>14.7890067981006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82.5197811734613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82.5197811734613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82.5197811734613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</v>
          </cell>
          <cell r="E24" t="str">
            <v>a</v>
          </cell>
          <cell r="F24">
            <v>15.9516129189111</v>
          </cell>
          <cell r="G24">
            <v>15.9516129189111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</v>
          </cell>
          <cell r="O24" t="str">
            <v>a</v>
          </cell>
          <cell r="P24">
            <v>15.9516129189111</v>
          </cell>
          <cell r="Q24">
            <v>15.9516129189111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15.9516129189111</v>
          </cell>
          <cell r="AD24" t="str">
            <v>.</v>
          </cell>
          <cell r="AE24">
            <v>15.9516129189111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44.8194860604481</v>
          </cell>
          <cell r="I25">
            <v>55.1805139395519</v>
          </cell>
          <cell r="J25" t="str">
            <v>a</v>
          </cell>
          <cell r="K25">
            <v>55.1805139395519</v>
          </cell>
          <cell r="L25" t="str">
            <v>xc:10</v>
          </cell>
          <cell r="M25">
            <v>55.1805139395519</v>
          </cell>
          <cell r="N25">
            <v>97.2447793189271</v>
          </cell>
          <cell r="O25">
            <v>2.75522068107293</v>
          </cell>
          <cell r="P25" t="str">
            <v>a</v>
          </cell>
          <cell r="Q25">
            <v>2.75522068107293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1.38835738014591</v>
          </cell>
          <cell r="W25" t="str">
            <v>a</v>
          </cell>
          <cell r="X25" t="str">
            <v>m</v>
          </cell>
          <cell r="Y25">
            <v>97.2447793189271</v>
          </cell>
          <cell r="Z25" t="str">
            <v>.</v>
          </cell>
          <cell r="AA25">
            <v>2.75522068107293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1.38835738014591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78.544399906455</v>
          </cell>
          <cell r="D26">
            <v>96.1883576224863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96.1883576224863</v>
          </cell>
          <cell r="I26">
            <v>1.09934410529513</v>
          </cell>
          <cell r="J26">
            <v>2.71229827221898</v>
          </cell>
          <cell r="K26">
            <v>3.81164237751412</v>
          </cell>
          <cell r="L26" t="str">
            <v>a</v>
          </cell>
          <cell r="M26">
            <v>3.81164237751412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</v>
          </cell>
          <cell r="S26">
            <v>71.1582568243953</v>
          </cell>
          <cell r="T26">
            <v>100</v>
          </cell>
          <cell r="U26" t="str">
            <v>a</v>
          </cell>
          <cell r="V26">
            <v>11.8887228849137</v>
          </cell>
          <cell r="W26" t="str">
            <v>m</v>
          </cell>
          <cell r="X26">
            <v>21.455600093545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</v>
          </cell>
          <cell r="AH26" t="str">
            <v>.</v>
          </cell>
          <cell r="AI26">
            <v>71.1582568243953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11.8887228849137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</v>
          </cell>
          <cell r="D27">
            <v>39.3289044228285</v>
          </cell>
          <cell r="E27">
            <v>34.1578959498224</v>
          </cell>
          <cell r="F27" t="str">
            <v>n...</v>
          </cell>
          <cell r="G27">
            <v>34.1578959498224</v>
          </cell>
          <cell r="H27">
            <v>73.4868003726508</v>
          </cell>
          <cell r="I27">
            <v>22.1343710822625</v>
          </cell>
          <cell r="J27">
            <v>3.84019168350966</v>
          </cell>
          <cell r="K27">
            <v>25.9745627657721</v>
          </cell>
          <cell r="L27">
            <v>0.538636861577039</v>
          </cell>
          <cell r="M27">
            <v>26.5131996273492</v>
          </cell>
          <cell r="N27">
            <v>53.5183246833336</v>
          </cell>
          <cell r="O27">
            <v>46.4816753166664</v>
          </cell>
          <cell r="P27" t="str">
            <v>n...</v>
          </cell>
          <cell r="Q27">
            <v>46.4816753166664</v>
          </cell>
          <cell r="R27">
            <v>83.4843451313594</v>
          </cell>
          <cell r="S27">
            <v>14.4840748664238</v>
          </cell>
          <cell r="T27">
            <v>97.9684199977832</v>
          </cell>
          <cell r="U27">
            <v>2.03158000221678</v>
          </cell>
          <cell r="V27">
            <v>3.87398669072506</v>
          </cell>
          <cell r="W27">
            <v>7.92944794074381</v>
          </cell>
          <cell r="X27">
            <v>4.67964237810616</v>
          </cell>
          <cell r="Y27">
            <v>53.5183246833336</v>
          </cell>
          <cell r="Z27" t="str">
            <v>.</v>
          </cell>
          <cell r="AA27">
            <v>46.4816753166664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46.4816753166664</v>
          </cell>
          <cell r="AF27" t="str">
            <v>.</v>
          </cell>
          <cell r="AG27">
            <v>83.4843451313594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</v>
          </cell>
          <cell r="AP27" t="str">
            <v>.</v>
          </cell>
          <cell r="AQ27">
            <v>7.92944794074381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</v>
          </cell>
          <cell r="I28">
            <v>13.777629704814</v>
          </cell>
          <cell r="J28">
            <v>21.9608131788381</v>
          </cell>
          <cell r="K28">
            <v>35.7384428836521</v>
          </cell>
          <cell r="L28" t="str">
            <v>a</v>
          </cell>
          <cell r="M28">
            <v>35.7384428836521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</v>
          </cell>
          <cell r="S28">
            <v>61.4487129456995</v>
          </cell>
          <cell r="T28">
            <v>100</v>
          </cell>
          <cell r="U28" t="str">
            <v>a</v>
          </cell>
          <cell r="V28">
            <v>0.0289904480025</v>
          </cell>
          <cell r="W28">
            <v>13.2232238669513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</v>
          </cell>
          <cell r="AH28" t="str">
            <v>.</v>
          </cell>
          <cell r="AI28">
            <v>61.4487129456995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0.0289904480025</v>
          </cell>
          <cell r="AP28" t="str">
            <v>.</v>
          </cell>
          <cell r="AQ28">
            <v>13.2232238669513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</v>
          </cell>
          <cell r="E29" t="str">
            <v>xr:G5</v>
          </cell>
          <cell r="F29" t="str">
            <v>xr:G5</v>
          </cell>
          <cell r="G29">
            <v>2.55024323129085</v>
          </cell>
          <cell r="H29">
            <v>66.6699425089676</v>
          </cell>
          <cell r="I29">
            <v>8.81529163186084</v>
          </cell>
          <cell r="J29">
            <v>24.5147658591715</v>
          </cell>
          <cell r="K29">
            <v>33.3300574910324</v>
          </cell>
          <cell r="L29" t="str">
            <v>n</v>
          </cell>
          <cell r="M29">
            <v>33.3300574910324</v>
          </cell>
          <cell r="N29">
            <v>96.1748231132076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</v>
          </cell>
          <cell r="S29">
            <v>73.5515258735073</v>
          </cell>
          <cell r="T29">
            <v>100</v>
          </cell>
          <cell r="U29" t="str">
            <v>n</v>
          </cell>
          <cell r="V29">
            <v>10.4319198073805</v>
          </cell>
          <cell r="W29" t="str">
            <v>xr:G12</v>
          </cell>
          <cell r="X29" t="str">
            <v>m</v>
          </cell>
          <cell r="Y29">
            <v>96.1748231132076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</v>
          </cell>
          <cell r="AH29" t="str">
            <v>.</v>
          </cell>
          <cell r="AI29">
            <v>73.5515258735073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20.0224609888089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20.0224609888089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</v>
          </cell>
          <cell r="I32">
            <v>0.52277854936794</v>
          </cell>
          <cell r="J32" t="str">
            <v>a</v>
          </cell>
          <cell r="K32">
            <v>0.52277854936794</v>
          </cell>
          <cell r="L32" t="str">
            <v>m</v>
          </cell>
          <cell r="M32">
            <v>0.52277854936794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</v>
          </cell>
          <cell r="E33" t="str">
            <v>a</v>
          </cell>
          <cell r="F33">
            <v>0.367587015611393</v>
          </cell>
          <cell r="G33">
            <v>0.367587015611393</v>
          </cell>
          <cell r="H33">
            <v>96.4351806295517</v>
          </cell>
          <cell r="I33">
            <v>3.56481937044825</v>
          </cell>
          <cell r="J33" t="str">
            <v>a</v>
          </cell>
          <cell r="K33">
            <v>3.56481937044825</v>
          </cell>
          <cell r="L33" t="str">
            <v>a</v>
          </cell>
          <cell r="M33">
            <v>3.56481937044825</v>
          </cell>
          <cell r="N33">
            <v>99.6188247761743</v>
          </cell>
          <cell r="O33" t="str">
            <v>a</v>
          </cell>
          <cell r="P33">
            <v>0.381175223825681</v>
          </cell>
          <cell r="Q33">
            <v>0.381175223825681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</v>
          </cell>
          <cell r="W33" t="str">
            <v>a</v>
          </cell>
          <cell r="X33" t="str">
            <v>m</v>
          </cell>
          <cell r="Y33">
            <v>99.6188247761743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0.381175223825681</v>
          </cell>
          <cell r="AD33" t="str">
            <v>.</v>
          </cell>
          <cell r="AE33">
            <v>0.381175223825681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75.6592451555446</v>
          </cell>
          <cell r="D35">
            <v>93.097189096689</v>
          </cell>
          <cell r="E35">
            <v>0.109429263073469</v>
          </cell>
          <cell r="F35" t="str">
            <v>n</v>
          </cell>
          <cell r="G35">
            <v>0.109429263073469</v>
          </cell>
          <cell r="H35">
            <v>93.2066183597625</v>
          </cell>
          <cell r="I35">
            <v>6.7933816402375</v>
          </cell>
          <cell r="J35" t="str">
            <v>n</v>
          </cell>
          <cell r="K35">
            <v>6.7933816402375</v>
          </cell>
          <cell r="L35" t="str">
            <v>n</v>
          </cell>
          <cell r="M35">
            <v>6.7933816402375</v>
          </cell>
          <cell r="N35">
            <v>99.882594964822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</v>
          </cell>
          <cell r="W35" t="str">
            <v>n</v>
          </cell>
          <cell r="X35">
            <v>24.3407548444554</v>
          </cell>
          <cell r="Y35">
            <v>99.882594964822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95.2427027898726</v>
          </cell>
          <cell r="D36">
            <v>69.4547917372164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72.5843774692403</v>
          </cell>
          <cell r="I36">
            <v>9.17993001467434</v>
          </cell>
          <cell r="J36">
            <v>18.2356925160853</v>
          </cell>
          <cell r="K36">
            <v>27.4156225307597</v>
          </cell>
          <cell r="L36" t="str">
            <v>a</v>
          </cell>
          <cell r="M36">
            <v>27.4156225307597</v>
          </cell>
          <cell r="N36">
            <v>95.6883480424556</v>
          </cell>
          <cell r="O36" t="str">
            <v>n</v>
          </cell>
          <cell r="P36">
            <v>4.31165195754442</v>
          </cell>
          <cell r="Q36">
            <v>4.31165195754442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</v>
          </cell>
          <cell r="Y36">
            <v>95.6883480424556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</v>
          </cell>
          <cell r="AD36" t="str">
            <v>.</v>
          </cell>
          <cell r="AE36">
            <v>4.31165195754442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92.5424949175571</v>
          </cell>
          <cell r="E37" t="str">
            <v>xr:G4</v>
          </cell>
          <cell r="F37" t="str">
            <v>xr:G4</v>
          </cell>
          <cell r="G37">
            <v>3.11130468353863</v>
          </cell>
          <cell r="H37">
            <v>95.6537996010957</v>
          </cell>
          <cell r="I37">
            <v>3.46644296555237</v>
          </cell>
          <cell r="J37">
            <v>0.164498617140238</v>
          </cell>
          <cell r="K37">
            <v>3.63094158269261</v>
          </cell>
          <cell r="L37">
            <v>0.715258816211663</v>
          </cell>
          <cell r="M37">
            <v>4.34620039890427</v>
          </cell>
          <cell r="N37">
            <v>96.7473276581655</v>
          </cell>
          <cell r="O37" t="str">
            <v>xr:G4</v>
          </cell>
          <cell r="P37" t="str">
            <v>xr:G4</v>
          </cell>
          <cell r="Q37">
            <v>3.25267234183449</v>
          </cell>
          <cell r="R37">
            <v>79.7580103859523</v>
          </cell>
          <cell r="S37">
            <v>3.78488339335918</v>
          </cell>
          <cell r="T37">
            <v>83.5428937793115</v>
          </cell>
          <cell r="U37">
            <v>16.4571062206885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</v>
          </cell>
          <cell r="AF37" t="str">
            <v>.</v>
          </cell>
          <cell r="AG37">
            <v>79.7580103859523</v>
          </cell>
          <cell r="AH37" t="str">
            <v>.</v>
          </cell>
          <cell r="AI37">
            <v>3.78488339335918</v>
          </cell>
          <cell r="AJ37" t="str">
            <v>.</v>
          </cell>
          <cell r="AK37">
            <v>83.5428937793115</v>
          </cell>
          <cell r="AL37" t="str">
            <v>.</v>
          </cell>
          <cell r="AM37">
            <v>16.4571062206885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91.8301534163539</v>
          </cell>
          <cell r="D39" t="str">
            <v>a</v>
          </cell>
          <cell r="E39">
            <v>61.5047852000347</v>
          </cell>
          <cell r="F39" t="str">
            <v>n</v>
          </cell>
          <cell r="G39">
            <v>61.5047852000347</v>
          </cell>
          <cell r="H39">
            <v>61.5047852000347</v>
          </cell>
          <cell r="I39">
            <v>32.0163567691156</v>
          </cell>
          <cell r="J39">
            <v>6.47885803084969</v>
          </cell>
          <cell r="K39">
            <v>38.4952147999653</v>
          </cell>
          <cell r="L39" t="str">
            <v>n</v>
          </cell>
          <cell r="M39">
            <v>38.4952147999653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83.1697054698457</v>
          </cell>
          <cell r="S39">
            <v>16.8302945301543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</v>
          </cell>
          <cell r="X39">
            <v>8.16984658364608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83.1697054698457</v>
          </cell>
          <cell r="AH39" t="str">
            <v>.</v>
          </cell>
          <cell r="AI39">
            <v>16.8302945301543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</v>
          </cell>
          <cell r="AR39" t="str">
            <v>.</v>
          </cell>
          <cell r="AS39">
            <v>8.16984658364608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51.9580888149806</v>
          </cell>
          <cell r="D40">
            <v>73.8722544868994</v>
          </cell>
          <cell r="E40" t="str">
            <v>a</v>
          </cell>
          <cell r="F40">
            <v>14.2385085645982</v>
          </cell>
          <cell r="G40">
            <v>14.2385085645982</v>
          </cell>
          <cell r="H40">
            <v>88.1107630514976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11.8892369485023</v>
          </cell>
          <cell r="N40">
            <v>83.8402164826602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</v>
          </cell>
          <cell r="Y40">
            <v>83.8402164826602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</v>
          </cell>
          <cell r="AT40" t="str">
            <v>""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84"/>
  <sheetViews>
    <sheetView tabSelected="1" zoomScale="85" zoomScaleNormal="85" workbookViewId="0" topLeftCell="A1">
      <selection activeCell="A1" sqref="A1:IV1"/>
    </sheetView>
  </sheetViews>
  <sheetFormatPr defaultColWidth="0" defaultRowHeight="12.75"/>
  <cols>
    <col min="1" max="1" width="4.140625" style="11" customWidth="1"/>
    <col min="2" max="2" width="30.8515625" style="11" customWidth="1"/>
    <col min="3" max="8" width="16.7109375" style="11" customWidth="1"/>
    <col min="9" max="9" width="2.8515625" style="11" customWidth="1"/>
    <col min="10" max="10" width="36.00390625" style="27" customWidth="1"/>
    <col min="11" max="11" width="31.140625" style="39" customWidth="1"/>
    <col min="12" max="12" width="18.7109375" style="39" hidden="1" customWidth="1"/>
    <col min="13" max="13" width="30.8515625" style="11" hidden="1" customWidth="1"/>
    <col min="14" max="22" width="18.7109375" style="39" hidden="1" customWidth="1"/>
    <col min="23" max="26" width="9.140625" style="39" hidden="1" customWidth="1"/>
    <col min="27" max="28" width="9.140625" style="57" hidden="1" customWidth="1"/>
    <col min="29" max="29" width="9.140625" style="39" hidden="1" customWidth="1"/>
    <col min="30" max="30" width="9.140625" style="51" hidden="1" customWidth="1"/>
    <col min="31" max="31" width="9.140625" style="57" hidden="1" customWidth="1"/>
    <col min="32" max="39" width="9.140625" style="39" hidden="1" customWidth="1"/>
    <col min="40" max="40" width="26.57421875" style="71" hidden="1" customWidth="1"/>
    <col min="41" max="41" width="8.7109375" style="167" hidden="1" customWidth="1"/>
    <col min="42" max="44" width="8.7109375" style="168" hidden="1" customWidth="1"/>
    <col min="45" max="45" width="8.7109375" style="167" hidden="1" customWidth="1"/>
    <col min="46" max="46" width="8.7109375" style="168" hidden="1" customWidth="1"/>
    <col min="47" max="47" width="8.7109375" style="167" hidden="1" customWidth="1"/>
    <col min="48" max="48" width="8.7109375" style="168" hidden="1" customWidth="1"/>
    <col min="49" max="49" width="8.7109375" style="74" hidden="1" customWidth="1"/>
    <col min="50" max="57" width="8.7109375" style="1" hidden="1" customWidth="1"/>
    <col min="58" max="58" width="8.7109375" style="167" hidden="1" customWidth="1"/>
    <col min="59" max="59" width="8.7109375" style="168" hidden="1" customWidth="1"/>
    <col min="60" max="65" width="8.7109375" style="1" hidden="1" customWidth="1"/>
    <col min="66" max="66" width="8.7109375" style="167" hidden="1" customWidth="1"/>
    <col min="67" max="67" width="8.7109375" style="168" hidden="1" customWidth="1"/>
    <col min="68" max="74" width="8.7109375" style="1" hidden="1" customWidth="1"/>
    <col min="75" max="75" width="20.7109375" style="97" hidden="1" customWidth="1"/>
    <col min="76" max="76" width="8.7109375" style="116" hidden="1" customWidth="1"/>
    <col min="77" max="83" width="8.421875" style="117" hidden="1" customWidth="1"/>
    <col min="84" max="86" width="8.7109375" style="1" hidden="1" customWidth="1"/>
    <col min="87" max="102" width="9.140625" style="39" hidden="1" customWidth="1"/>
    <col min="103" max="103" width="18.7109375" style="11" hidden="1" customWidth="1"/>
    <col min="104" max="104" width="10.7109375" style="11" hidden="1" customWidth="1"/>
    <col min="105" max="105" width="6.7109375" style="11" hidden="1" customWidth="1"/>
    <col min="106" max="111" width="9.140625" style="39" hidden="1" customWidth="1"/>
    <col min="112" max="112" width="9.140625" style="0" hidden="1" customWidth="1"/>
    <col min="113" max="113" width="19.140625" style="170" hidden="1" customWidth="1"/>
    <col min="114" max="119" width="18.7109375" style="159" hidden="1" customWidth="1"/>
    <col min="120" max="121" width="9.140625" style="170" hidden="1" customWidth="1"/>
    <col min="122" max="124" width="7.7109375" style="159" hidden="1" customWidth="1"/>
    <col min="125" max="125" width="19.140625" style="170" hidden="1" customWidth="1"/>
    <col min="126" max="126" width="10.57421875" style="170" hidden="1" customWidth="1"/>
    <col min="127" max="128" width="9.140625" style="11" hidden="1" customWidth="1"/>
    <col min="129" max="169" width="7.7109375" style="159" hidden="1" customWidth="1"/>
    <col min="170" max="170" width="9.140625" style="170" hidden="1" customWidth="1"/>
    <col min="171" max="186" width="7.7109375" style="159" hidden="1" customWidth="1"/>
    <col min="187" max="188" width="7.7109375" style="206" hidden="1" customWidth="1"/>
    <col min="189" max="190" width="7.7109375" style="159" hidden="1" customWidth="1"/>
    <col min="191" max="191" width="9.140625" style="170" hidden="1" customWidth="1"/>
    <col min="192" max="211" width="7.7109375" style="159" hidden="1" customWidth="1"/>
    <col min="212" max="212" width="9.140625" style="170" hidden="1" customWidth="1"/>
    <col min="213" max="232" width="7.7109375" style="159" hidden="1" customWidth="1"/>
    <col min="233" max="245" width="7.7109375" style="11" hidden="1" customWidth="1"/>
    <col min="246" max="246" width="9.140625" style="11" hidden="1" customWidth="1"/>
    <col min="247" max="16384" width="7.7109375" style="11" hidden="1" customWidth="1"/>
  </cols>
  <sheetData>
    <row r="1" spans="1:20" ht="15">
      <c r="A1" s="288" t="s">
        <v>227</v>
      </c>
      <c r="T1" s="2"/>
    </row>
    <row r="2" spans="1:128" ht="12.75">
      <c r="A2" s="1" t="s">
        <v>225</v>
      </c>
      <c r="B2" s="1"/>
      <c r="J2" s="27" t="s">
        <v>86</v>
      </c>
      <c r="K2" s="34"/>
      <c r="L2" s="34"/>
      <c r="M2" s="1" t="s">
        <v>85</v>
      </c>
      <c r="N2" s="34"/>
      <c r="O2" s="34"/>
      <c r="P2" s="34"/>
      <c r="Q2" s="34"/>
      <c r="R2" s="34"/>
      <c r="S2" s="34"/>
      <c r="T2" s="34"/>
      <c r="U2" s="34"/>
      <c r="V2" s="34"/>
      <c r="W2" s="34"/>
      <c r="X2" s="34" t="s">
        <v>85</v>
      </c>
      <c r="Y2" s="34"/>
      <c r="Z2" s="39" t="s">
        <v>164</v>
      </c>
      <c r="AE2" s="46"/>
      <c r="AF2" s="34"/>
      <c r="AG2" s="34"/>
      <c r="AH2" s="34"/>
      <c r="AI2" s="39" t="s">
        <v>164</v>
      </c>
      <c r="AJ2" s="34"/>
      <c r="AK2" s="34"/>
      <c r="AL2" s="34"/>
      <c r="AM2" s="34"/>
      <c r="AN2" s="71" t="s">
        <v>177</v>
      </c>
      <c r="BW2" s="97" t="s">
        <v>185</v>
      </c>
      <c r="BX2" s="11"/>
      <c r="BY2" s="11"/>
      <c r="BZ2" s="11"/>
      <c r="CA2" s="11"/>
      <c r="CB2" s="11"/>
      <c r="CC2" s="11"/>
      <c r="CD2" s="11"/>
      <c r="CE2" s="11"/>
      <c r="CI2" s="34"/>
      <c r="CJ2" s="39" t="s">
        <v>164</v>
      </c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1" t="s">
        <v>189</v>
      </c>
      <c r="DB2" s="34"/>
      <c r="DC2" s="34"/>
      <c r="DD2" s="34"/>
      <c r="DE2" s="34"/>
      <c r="DF2" s="34"/>
      <c r="DG2" s="34"/>
      <c r="DI2" s="169" t="s">
        <v>195</v>
      </c>
      <c r="DJ2" s="158"/>
      <c r="DP2" s="169"/>
      <c r="DU2" s="169" t="s">
        <v>195</v>
      </c>
      <c r="DW2" s="97"/>
      <c r="DX2" s="97" t="s">
        <v>66</v>
      </c>
    </row>
    <row r="3" spans="1:128" ht="12.75">
      <c r="A3" s="1" t="s">
        <v>226</v>
      </c>
      <c r="B3" s="1"/>
      <c r="M3" s="1"/>
      <c r="BX3" s="11"/>
      <c r="BY3" s="11"/>
      <c r="BZ3" s="11"/>
      <c r="CA3" s="11"/>
      <c r="CB3" s="11"/>
      <c r="CC3" s="11"/>
      <c r="CD3" s="11"/>
      <c r="CE3" s="11"/>
      <c r="CY3" s="1"/>
      <c r="DI3" s="169"/>
      <c r="DJ3" s="158"/>
      <c r="DP3" s="169"/>
      <c r="DU3" s="169"/>
      <c r="DW3" s="97"/>
      <c r="DX3" s="97"/>
    </row>
    <row r="4" spans="1:232" ht="12.75">
      <c r="A4" s="171" t="s">
        <v>156</v>
      </c>
      <c r="B4" s="171"/>
      <c r="K4" s="34"/>
      <c r="L4" s="34"/>
      <c r="M4" s="171" t="s">
        <v>156</v>
      </c>
      <c r="N4" s="34"/>
      <c r="O4" s="34"/>
      <c r="P4" s="34"/>
      <c r="Q4" s="34"/>
      <c r="R4" s="34"/>
      <c r="S4" s="34"/>
      <c r="T4" s="34"/>
      <c r="U4" s="34"/>
      <c r="V4" s="34"/>
      <c r="W4" s="34"/>
      <c r="X4" s="34" t="s">
        <v>156</v>
      </c>
      <c r="Y4" s="34"/>
      <c r="Z4" s="39" t="s">
        <v>165</v>
      </c>
      <c r="AE4" s="46"/>
      <c r="AF4" s="34"/>
      <c r="AG4" s="34"/>
      <c r="AH4" s="34"/>
      <c r="AI4" s="39" t="s">
        <v>165</v>
      </c>
      <c r="AJ4" s="34"/>
      <c r="AK4" s="34"/>
      <c r="AL4" s="34"/>
      <c r="AM4" s="34"/>
      <c r="AN4" s="172" t="s">
        <v>178</v>
      </c>
      <c r="AW4" s="168"/>
      <c r="BW4" s="173" t="s">
        <v>186</v>
      </c>
      <c r="BX4" s="98"/>
      <c r="BY4" s="98"/>
      <c r="BZ4" s="98"/>
      <c r="CA4" s="98"/>
      <c r="CB4" s="98"/>
      <c r="CC4" s="98"/>
      <c r="CD4" s="98"/>
      <c r="CE4" s="98"/>
      <c r="CI4" s="34"/>
      <c r="CJ4" s="39" t="s">
        <v>165</v>
      </c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174" t="s">
        <v>190</v>
      </c>
      <c r="DB4" s="34"/>
      <c r="DC4" s="34"/>
      <c r="DD4" s="34"/>
      <c r="DE4" s="34"/>
      <c r="DF4" s="34"/>
      <c r="DG4" s="34"/>
      <c r="DI4" s="175" t="s">
        <v>210</v>
      </c>
      <c r="DJ4" s="170"/>
      <c r="DK4" s="170"/>
      <c r="DL4" s="170"/>
      <c r="DM4" s="170"/>
      <c r="DN4" s="170"/>
      <c r="DO4" s="170"/>
      <c r="DP4" s="175"/>
      <c r="DR4" s="170"/>
      <c r="DS4" s="170"/>
      <c r="DT4" s="170"/>
      <c r="DU4" s="175" t="s">
        <v>196</v>
      </c>
      <c r="DW4" s="170"/>
      <c r="DX4" s="170"/>
      <c r="DY4" s="170"/>
      <c r="DZ4" s="170"/>
      <c r="EA4" s="170"/>
      <c r="EB4" s="170"/>
      <c r="EC4" s="170"/>
      <c r="ED4" s="170"/>
      <c r="EE4" s="170"/>
      <c r="EF4" s="170"/>
      <c r="EG4" s="170"/>
      <c r="EH4" s="170"/>
      <c r="EI4" s="170"/>
      <c r="EJ4" s="170"/>
      <c r="EK4" s="170"/>
      <c r="EL4" s="170"/>
      <c r="EM4" s="170"/>
      <c r="EN4" s="170"/>
      <c r="EO4" s="170"/>
      <c r="EP4" s="170"/>
      <c r="EQ4" s="170"/>
      <c r="ER4" s="170"/>
      <c r="ES4" s="170"/>
      <c r="ET4" s="170"/>
      <c r="EU4" s="170"/>
      <c r="EV4" s="170"/>
      <c r="EW4" s="170"/>
      <c r="EX4" s="170"/>
      <c r="EY4" s="170"/>
      <c r="EZ4" s="170"/>
      <c r="FA4" s="170"/>
      <c r="FB4" s="170"/>
      <c r="FC4" s="170"/>
      <c r="FD4" s="170"/>
      <c r="FE4" s="170"/>
      <c r="FF4" s="170"/>
      <c r="FG4" s="170"/>
      <c r="FH4" s="170"/>
      <c r="FI4" s="170"/>
      <c r="FJ4" s="170"/>
      <c r="FK4" s="170"/>
      <c r="FL4" s="170"/>
      <c r="FM4" s="170"/>
      <c r="FO4" s="170"/>
      <c r="FP4" s="170"/>
      <c r="FQ4" s="170"/>
      <c r="FR4" s="170"/>
      <c r="FS4" s="170"/>
      <c r="FT4" s="170"/>
      <c r="FU4" s="170"/>
      <c r="FV4" s="170"/>
      <c r="FW4" s="170"/>
      <c r="FX4" s="170"/>
      <c r="FY4" s="170"/>
      <c r="FZ4" s="170"/>
      <c r="GA4" s="170"/>
      <c r="GB4" s="170"/>
      <c r="GC4" s="170"/>
      <c r="GD4" s="170"/>
      <c r="GE4" s="207"/>
      <c r="GF4" s="207"/>
      <c r="GG4" s="170"/>
      <c r="GH4" s="170"/>
      <c r="GJ4" s="170"/>
      <c r="GK4" s="170"/>
      <c r="GL4" s="170"/>
      <c r="GM4" s="170"/>
      <c r="GN4" s="170"/>
      <c r="GO4" s="170"/>
      <c r="GP4" s="170"/>
      <c r="GQ4" s="170"/>
      <c r="GR4" s="170"/>
      <c r="GS4" s="170"/>
      <c r="GT4" s="170"/>
      <c r="GU4" s="170"/>
      <c r="GV4" s="170"/>
      <c r="GW4" s="170"/>
      <c r="GX4" s="170"/>
      <c r="GY4" s="170"/>
      <c r="GZ4" s="170"/>
      <c r="HA4" s="170"/>
      <c r="HB4" s="170"/>
      <c r="HC4" s="170"/>
      <c r="HE4" s="170"/>
      <c r="HF4" s="170"/>
      <c r="HG4" s="170"/>
      <c r="HH4" s="170"/>
      <c r="HI4" s="170"/>
      <c r="HJ4" s="170"/>
      <c r="HK4" s="170"/>
      <c r="HL4" s="170"/>
      <c r="HM4" s="170"/>
      <c r="HN4" s="170"/>
      <c r="HO4" s="170"/>
      <c r="HP4" s="170"/>
      <c r="HQ4" s="170"/>
      <c r="HR4" s="170"/>
      <c r="HS4" s="170"/>
      <c r="HT4" s="170"/>
      <c r="HU4" s="170"/>
      <c r="HV4" s="170"/>
      <c r="HW4" s="170"/>
      <c r="HX4" s="170"/>
    </row>
    <row r="5" spans="2:232" ht="14.25">
      <c r="B5" s="171"/>
      <c r="K5" s="34"/>
      <c r="L5" s="34"/>
      <c r="M5" s="171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AE5" s="46"/>
      <c r="AF5" s="34"/>
      <c r="AG5" s="34"/>
      <c r="AH5" s="34"/>
      <c r="AJ5" s="34"/>
      <c r="AK5" s="34"/>
      <c r="AL5" s="34"/>
      <c r="AM5" s="34"/>
      <c r="AN5" s="172"/>
      <c r="AW5" s="168"/>
      <c r="BW5" s="99" t="s">
        <v>187</v>
      </c>
      <c r="BX5" s="98"/>
      <c r="BY5" s="98"/>
      <c r="BZ5" s="98"/>
      <c r="CA5" s="98"/>
      <c r="CB5" s="98"/>
      <c r="CC5" s="98"/>
      <c r="CD5" s="98"/>
      <c r="CE5" s="98"/>
      <c r="CI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176" t="s">
        <v>187</v>
      </c>
      <c r="CZ5" s="177"/>
      <c r="DA5" s="178"/>
      <c r="DB5" s="34"/>
      <c r="DC5" s="34"/>
      <c r="DD5" s="34"/>
      <c r="DE5" s="34"/>
      <c r="DF5" s="34"/>
      <c r="DG5" s="34"/>
      <c r="DI5" s="208"/>
      <c r="DJ5" s="208"/>
      <c r="DK5" s="208"/>
      <c r="DL5" s="208"/>
      <c r="DM5" s="208"/>
      <c r="DN5" s="208"/>
      <c r="DO5" s="208"/>
      <c r="DP5" s="208"/>
      <c r="DQ5" s="208"/>
      <c r="DR5" s="208"/>
      <c r="DS5" s="208"/>
      <c r="DT5" s="208"/>
      <c r="DU5" s="208"/>
      <c r="DV5" s="208"/>
      <c r="DW5" s="208"/>
      <c r="DX5" s="208"/>
      <c r="DY5" s="208"/>
      <c r="DZ5" s="208"/>
      <c r="EA5" s="208"/>
      <c r="EB5" s="208"/>
      <c r="EC5" s="208"/>
      <c r="ED5" s="208"/>
      <c r="EE5" s="208"/>
      <c r="EF5" s="208"/>
      <c r="EG5" s="208"/>
      <c r="EH5" s="208"/>
      <c r="EI5" s="208"/>
      <c r="EJ5" s="208"/>
      <c r="EK5" s="208"/>
      <c r="EL5" s="208"/>
      <c r="EM5" s="208"/>
      <c r="EN5" s="208"/>
      <c r="EO5" s="208"/>
      <c r="EP5" s="208"/>
      <c r="EQ5" s="208"/>
      <c r="ER5" s="208"/>
      <c r="ES5" s="208"/>
      <c r="ET5" s="208"/>
      <c r="EU5" s="208"/>
      <c r="EV5" s="208"/>
      <c r="EW5" s="208"/>
      <c r="EX5" s="208"/>
      <c r="EY5" s="208"/>
      <c r="EZ5" s="208"/>
      <c r="FA5" s="208"/>
      <c r="FB5" s="208"/>
      <c r="FC5" s="208"/>
      <c r="FD5" s="208"/>
      <c r="FE5" s="208"/>
      <c r="FF5" s="208"/>
      <c r="FG5" s="208"/>
      <c r="FH5" s="208"/>
      <c r="FI5" s="208"/>
      <c r="FJ5" s="208"/>
      <c r="FK5" s="208"/>
      <c r="FL5" s="208"/>
      <c r="FM5" s="208"/>
      <c r="FN5" s="208"/>
      <c r="FO5" s="208"/>
      <c r="FP5" s="208"/>
      <c r="FQ5" s="208"/>
      <c r="FR5" s="208"/>
      <c r="FS5" s="208"/>
      <c r="FT5" s="208"/>
      <c r="FU5" s="208"/>
      <c r="FV5" s="208"/>
      <c r="FW5" s="208"/>
      <c r="FX5" s="208"/>
      <c r="FY5" s="208"/>
      <c r="FZ5" s="208"/>
      <c r="GA5" s="208"/>
      <c r="GB5" s="208"/>
      <c r="GC5" s="208"/>
      <c r="GD5" s="208"/>
      <c r="GE5" s="209"/>
      <c r="GF5" s="209"/>
      <c r="GG5" s="208"/>
      <c r="GH5" s="208"/>
      <c r="GI5" s="208"/>
      <c r="GJ5" s="208"/>
      <c r="GK5" s="208"/>
      <c r="GL5" s="208"/>
      <c r="GM5" s="208"/>
      <c r="GN5" s="208"/>
      <c r="GO5" s="208"/>
      <c r="GP5" s="208"/>
      <c r="GQ5" s="208"/>
      <c r="GR5" s="208"/>
      <c r="GS5" s="208"/>
      <c r="GT5" s="208"/>
      <c r="GU5" s="208"/>
      <c r="GV5" s="208"/>
      <c r="GW5" s="208"/>
      <c r="GX5" s="208"/>
      <c r="GY5" s="208"/>
      <c r="GZ5" s="208"/>
      <c r="HA5" s="208"/>
      <c r="HB5" s="208"/>
      <c r="HC5" s="208"/>
      <c r="HD5" s="208"/>
      <c r="HE5" s="208"/>
      <c r="HF5" s="208"/>
      <c r="HG5" s="208"/>
      <c r="HH5" s="208"/>
      <c r="HI5" s="208"/>
      <c r="HJ5" s="208"/>
      <c r="HK5" s="208"/>
      <c r="HL5" s="208"/>
      <c r="HM5" s="208"/>
      <c r="HN5" s="208"/>
      <c r="HO5" s="208"/>
      <c r="HP5" s="208"/>
      <c r="HQ5" s="208"/>
      <c r="HR5" s="208"/>
      <c r="HS5" s="208"/>
      <c r="HT5" s="208"/>
      <c r="HU5" s="208"/>
      <c r="HV5" s="208"/>
      <c r="HW5" s="208"/>
      <c r="HX5" s="208"/>
    </row>
    <row r="6" spans="1:232" s="151" customFormat="1" ht="53.25" customHeight="1">
      <c r="A6" s="197"/>
      <c r="B6" s="142"/>
      <c r="C6" s="252" t="s">
        <v>157</v>
      </c>
      <c r="D6" s="252"/>
      <c r="E6" s="252"/>
      <c r="F6" s="252"/>
      <c r="G6" s="252"/>
      <c r="H6" s="253"/>
      <c r="I6" s="186"/>
      <c r="J6" s="244" t="s">
        <v>223</v>
      </c>
      <c r="K6" s="245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43"/>
      <c r="AA6" s="144"/>
      <c r="AB6" s="144"/>
      <c r="AC6" s="143"/>
      <c r="AD6" s="153"/>
      <c r="AE6" s="154"/>
      <c r="AF6" s="152"/>
      <c r="AG6" s="152"/>
      <c r="AH6" s="152"/>
      <c r="AI6" s="143"/>
      <c r="AJ6" s="152"/>
      <c r="AK6" s="152"/>
      <c r="AL6" s="152"/>
      <c r="AM6" s="152"/>
      <c r="AN6" s="145"/>
      <c r="AO6" s="146"/>
      <c r="AP6" s="147"/>
      <c r="AQ6" s="147"/>
      <c r="AR6" s="147"/>
      <c r="AS6" s="146"/>
      <c r="AT6" s="147"/>
      <c r="AU6" s="146"/>
      <c r="AV6" s="147"/>
      <c r="AW6" s="147"/>
      <c r="AX6" s="148"/>
      <c r="AY6" s="148"/>
      <c r="AZ6" s="148"/>
      <c r="BA6" s="148"/>
      <c r="BB6" s="148"/>
      <c r="BC6" s="148"/>
      <c r="BD6" s="148"/>
      <c r="BE6" s="148"/>
      <c r="BF6" s="146"/>
      <c r="BG6" s="147"/>
      <c r="BH6" s="148"/>
      <c r="BI6" s="148"/>
      <c r="BJ6" s="148"/>
      <c r="BK6" s="148"/>
      <c r="BL6" s="148"/>
      <c r="BM6" s="148"/>
      <c r="BN6" s="146"/>
      <c r="BO6" s="147"/>
      <c r="BP6" s="148"/>
      <c r="BQ6" s="148"/>
      <c r="BR6" s="148"/>
      <c r="BS6" s="148"/>
      <c r="BT6" s="148"/>
      <c r="BU6" s="148"/>
      <c r="BV6" s="148"/>
      <c r="BW6" s="99"/>
      <c r="BX6" s="98"/>
      <c r="BY6" s="98"/>
      <c r="BZ6" s="98"/>
      <c r="CA6" s="98"/>
      <c r="CB6" s="98"/>
      <c r="CC6" s="98"/>
      <c r="CD6" s="98"/>
      <c r="CE6" s="98"/>
      <c r="CF6" s="148"/>
      <c r="CG6" s="148"/>
      <c r="CH6" s="148"/>
      <c r="CI6" s="152"/>
      <c r="CJ6" s="143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2"/>
      <c r="CW6" s="152"/>
      <c r="CX6" s="152"/>
      <c r="CY6" s="149"/>
      <c r="CZ6" s="150"/>
      <c r="DA6" s="150"/>
      <c r="DB6" s="152"/>
      <c r="DC6" s="152"/>
      <c r="DD6" s="152"/>
      <c r="DE6" s="152"/>
      <c r="DF6" s="152"/>
      <c r="DG6" s="152"/>
      <c r="DH6"/>
      <c r="DI6" s="208"/>
      <c r="DJ6" s="281" t="s">
        <v>211</v>
      </c>
      <c r="DK6" s="281"/>
      <c r="DL6" s="281"/>
      <c r="DM6" s="281"/>
      <c r="DN6" s="281"/>
      <c r="DO6" s="281"/>
      <c r="DP6" s="208"/>
      <c r="DQ6" s="208"/>
      <c r="DR6" s="208"/>
      <c r="DS6" s="208"/>
      <c r="DT6" s="208"/>
      <c r="DU6" s="208"/>
      <c r="DV6" s="208"/>
      <c r="DW6" s="208"/>
      <c r="DX6" s="208"/>
      <c r="DY6" s="208"/>
      <c r="DZ6" s="208"/>
      <c r="EA6" s="208"/>
      <c r="EB6" s="208"/>
      <c r="EC6" s="208"/>
      <c r="ED6" s="208"/>
      <c r="EE6" s="208"/>
      <c r="EF6" s="208"/>
      <c r="EG6" s="208"/>
      <c r="EH6" s="208"/>
      <c r="EI6" s="208"/>
      <c r="EJ6" s="208"/>
      <c r="EK6" s="208"/>
      <c r="EL6" s="208"/>
      <c r="EM6" s="208"/>
      <c r="EN6" s="208"/>
      <c r="EO6" s="208"/>
      <c r="EP6" s="208"/>
      <c r="EQ6" s="208"/>
      <c r="ER6" s="208"/>
      <c r="ES6" s="208"/>
      <c r="ET6" s="208"/>
      <c r="EU6" s="208"/>
      <c r="EV6" s="208"/>
      <c r="EW6" s="208"/>
      <c r="EX6" s="208"/>
      <c r="EY6" s="208"/>
      <c r="EZ6" s="208"/>
      <c r="FA6" s="208"/>
      <c r="FB6" s="208"/>
      <c r="FC6" s="208"/>
      <c r="FD6" s="208"/>
      <c r="FE6" s="208"/>
      <c r="FF6" s="208"/>
      <c r="FG6" s="208"/>
      <c r="FH6" s="208"/>
      <c r="FI6" s="208"/>
      <c r="FJ6" s="208"/>
      <c r="FK6" s="208"/>
      <c r="FL6" s="208"/>
      <c r="FM6" s="208"/>
      <c r="FN6" s="208"/>
      <c r="FO6" s="208"/>
      <c r="FP6" s="208"/>
      <c r="FQ6" s="208"/>
      <c r="FR6" s="208"/>
      <c r="FS6" s="208"/>
      <c r="FT6" s="208"/>
      <c r="FU6" s="208"/>
      <c r="FV6" s="208"/>
      <c r="FW6" s="208"/>
      <c r="FX6" s="208"/>
      <c r="FY6" s="208"/>
      <c r="FZ6" s="208"/>
      <c r="GA6" s="208"/>
      <c r="GB6" s="208"/>
      <c r="GC6" s="208"/>
      <c r="GD6" s="208"/>
      <c r="GE6" s="209"/>
      <c r="GF6" s="209"/>
      <c r="GG6" s="208"/>
      <c r="GH6" s="208"/>
      <c r="GI6" s="208"/>
      <c r="GJ6" s="208"/>
      <c r="GK6" s="208"/>
      <c r="GL6" s="208"/>
      <c r="GM6" s="208"/>
      <c r="GN6" s="208"/>
      <c r="GO6" s="208"/>
      <c r="GP6" s="208"/>
      <c r="GQ6" s="208"/>
      <c r="GR6" s="208"/>
      <c r="GS6" s="208"/>
      <c r="GT6" s="208"/>
      <c r="GU6" s="208"/>
      <c r="GV6" s="208"/>
      <c r="GW6" s="208"/>
      <c r="GX6" s="208"/>
      <c r="GY6" s="208"/>
      <c r="GZ6" s="208"/>
      <c r="HA6" s="208"/>
      <c r="HB6" s="208"/>
      <c r="HC6" s="208"/>
      <c r="HD6" s="208"/>
      <c r="HE6" s="208"/>
      <c r="HF6" s="208"/>
      <c r="HG6" s="208"/>
      <c r="HH6" s="208"/>
      <c r="HI6" s="208"/>
      <c r="HJ6" s="208"/>
      <c r="HK6" s="208"/>
      <c r="HL6" s="208"/>
      <c r="HM6" s="208"/>
      <c r="HN6" s="208"/>
      <c r="HO6" s="208"/>
      <c r="HP6" s="208"/>
      <c r="HQ6" s="208"/>
      <c r="HR6" s="208"/>
      <c r="HS6" s="208"/>
      <c r="HT6" s="208"/>
      <c r="HU6" s="208"/>
      <c r="HV6" s="208"/>
      <c r="HW6" s="208"/>
      <c r="HX6" s="208"/>
    </row>
    <row r="7" spans="1:232" s="151" customFormat="1" ht="51.75" customHeight="1">
      <c r="A7" s="197"/>
      <c r="B7" s="155"/>
      <c r="C7" s="261" t="s">
        <v>158</v>
      </c>
      <c r="D7" s="261"/>
      <c r="E7" s="261"/>
      <c r="F7" s="261"/>
      <c r="G7" s="261"/>
      <c r="H7" s="262"/>
      <c r="I7" s="186"/>
      <c r="J7" s="246" t="s">
        <v>222</v>
      </c>
      <c r="K7" s="247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43"/>
      <c r="AA7" s="144"/>
      <c r="AB7" s="144"/>
      <c r="AC7" s="143"/>
      <c r="AD7" s="153"/>
      <c r="AE7" s="154"/>
      <c r="AF7" s="152"/>
      <c r="AG7" s="152"/>
      <c r="AH7" s="152"/>
      <c r="AI7" s="143"/>
      <c r="AJ7" s="152"/>
      <c r="AK7" s="152"/>
      <c r="AL7" s="152"/>
      <c r="AM7" s="152"/>
      <c r="AN7" s="145"/>
      <c r="AO7" s="146"/>
      <c r="AP7" s="147"/>
      <c r="AQ7" s="147"/>
      <c r="AR7" s="147"/>
      <c r="AS7" s="146"/>
      <c r="AT7" s="147"/>
      <c r="AU7" s="146"/>
      <c r="AV7" s="147"/>
      <c r="AW7" s="147"/>
      <c r="AX7" s="148"/>
      <c r="AY7" s="148"/>
      <c r="AZ7" s="148"/>
      <c r="BA7" s="148"/>
      <c r="BB7" s="148"/>
      <c r="BC7" s="148"/>
      <c r="BD7" s="148"/>
      <c r="BE7" s="148"/>
      <c r="BF7" s="146"/>
      <c r="BG7" s="147"/>
      <c r="BH7" s="148"/>
      <c r="BI7" s="148"/>
      <c r="BJ7" s="148"/>
      <c r="BK7" s="148"/>
      <c r="BL7" s="148"/>
      <c r="BM7" s="148"/>
      <c r="BN7" s="146"/>
      <c r="BO7" s="147"/>
      <c r="BP7" s="148"/>
      <c r="BQ7" s="148"/>
      <c r="BR7" s="148"/>
      <c r="BS7" s="148"/>
      <c r="BT7" s="148"/>
      <c r="BU7" s="148"/>
      <c r="BV7" s="148"/>
      <c r="BW7" s="100"/>
      <c r="BX7" s="98"/>
      <c r="BY7" s="98"/>
      <c r="BZ7" s="98"/>
      <c r="CA7" s="98"/>
      <c r="CB7" s="98"/>
      <c r="CC7" s="98"/>
      <c r="CD7" s="98"/>
      <c r="CE7" s="98"/>
      <c r="CF7" s="148"/>
      <c r="CG7" s="148"/>
      <c r="CH7" s="148"/>
      <c r="CI7" s="152"/>
      <c r="CJ7" s="143"/>
      <c r="CK7" s="152"/>
      <c r="CL7" s="152"/>
      <c r="CM7" s="152"/>
      <c r="CN7" s="152"/>
      <c r="CO7" s="152"/>
      <c r="CP7" s="152"/>
      <c r="CQ7" s="152"/>
      <c r="CR7" s="152"/>
      <c r="CS7" s="152"/>
      <c r="CT7" s="152"/>
      <c r="CU7" s="152"/>
      <c r="CV7" s="152"/>
      <c r="CW7" s="152"/>
      <c r="CX7" s="152"/>
      <c r="CY7" s="149"/>
      <c r="CZ7" s="150"/>
      <c r="DA7" s="150"/>
      <c r="DB7" s="152"/>
      <c r="DC7" s="152"/>
      <c r="DD7" s="152"/>
      <c r="DE7" s="152"/>
      <c r="DF7" s="152"/>
      <c r="DG7" s="152"/>
      <c r="DH7"/>
      <c r="DI7" s="208"/>
      <c r="DJ7" s="258" t="s">
        <v>212</v>
      </c>
      <c r="DK7" s="258"/>
      <c r="DL7" s="258"/>
      <c r="DM7" s="258"/>
      <c r="DN7" s="258"/>
      <c r="DO7" s="258"/>
      <c r="DP7" s="208"/>
      <c r="DQ7" s="208"/>
      <c r="DR7" s="208"/>
      <c r="DS7" s="208"/>
      <c r="DT7" s="208"/>
      <c r="DU7" s="208"/>
      <c r="DV7" s="208"/>
      <c r="DW7" s="208"/>
      <c r="DX7" s="208"/>
      <c r="DY7" s="208"/>
      <c r="DZ7" s="208"/>
      <c r="EA7" s="208"/>
      <c r="EB7" s="208"/>
      <c r="EC7" s="208"/>
      <c r="ED7" s="208"/>
      <c r="EE7" s="208"/>
      <c r="EF7" s="208"/>
      <c r="EG7" s="208"/>
      <c r="EH7" s="208"/>
      <c r="EI7" s="208"/>
      <c r="EJ7" s="208"/>
      <c r="EK7" s="208"/>
      <c r="EL7" s="208"/>
      <c r="EM7" s="208"/>
      <c r="EN7" s="208"/>
      <c r="EO7" s="208"/>
      <c r="EP7" s="208"/>
      <c r="EQ7" s="208"/>
      <c r="ER7" s="208"/>
      <c r="ES7" s="208"/>
      <c r="ET7" s="208"/>
      <c r="EU7" s="208"/>
      <c r="EV7" s="208"/>
      <c r="EW7" s="208"/>
      <c r="EX7" s="208"/>
      <c r="EY7" s="208"/>
      <c r="EZ7" s="208"/>
      <c r="FA7" s="208"/>
      <c r="FB7" s="208"/>
      <c r="FC7" s="208"/>
      <c r="FD7" s="208"/>
      <c r="FE7" s="208"/>
      <c r="FF7" s="208"/>
      <c r="FG7" s="208"/>
      <c r="FH7" s="208"/>
      <c r="FI7" s="208"/>
      <c r="FJ7" s="208"/>
      <c r="FK7" s="208"/>
      <c r="FL7" s="208"/>
      <c r="FM7" s="208"/>
      <c r="FN7" s="208"/>
      <c r="FO7" s="208"/>
      <c r="FP7" s="208"/>
      <c r="FQ7" s="208"/>
      <c r="FR7" s="208"/>
      <c r="FS7" s="208"/>
      <c r="FT7" s="208"/>
      <c r="FU7" s="208"/>
      <c r="FV7" s="208"/>
      <c r="FW7" s="208"/>
      <c r="FX7" s="208"/>
      <c r="FY7" s="208"/>
      <c r="FZ7" s="208"/>
      <c r="GA7" s="208"/>
      <c r="GB7" s="208"/>
      <c r="GC7" s="208"/>
      <c r="GD7" s="208"/>
      <c r="GE7" s="209"/>
      <c r="GF7" s="209"/>
      <c r="GG7" s="208"/>
      <c r="GH7" s="208"/>
      <c r="GI7" s="208"/>
      <c r="GJ7" s="208"/>
      <c r="GK7" s="208"/>
      <c r="GL7" s="208"/>
      <c r="GM7" s="208"/>
      <c r="GN7" s="208"/>
      <c r="GO7" s="208"/>
      <c r="GP7" s="208"/>
      <c r="GQ7" s="208"/>
      <c r="GR7" s="208"/>
      <c r="GS7" s="208"/>
      <c r="GT7" s="208"/>
      <c r="GU7" s="208"/>
      <c r="GV7" s="208"/>
      <c r="GW7" s="208"/>
      <c r="GX7" s="208"/>
      <c r="GY7" s="208"/>
      <c r="GZ7" s="208"/>
      <c r="HA7" s="208"/>
      <c r="HB7" s="208"/>
      <c r="HC7" s="208"/>
      <c r="HD7" s="208"/>
      <c r="HE7" s="208"/>
      <c r="HF7" s="208"/>
      <c r="HG7" s="208"/>
      <c r="HH7" s="208"/>
      <c r="HI7" s="208"/>
      <c r="HJ7" s="208"/>
      <c r="HK7" s="208"/>
      <c r="HL7" s="208"/>
      <c r="HM7" s="208"/>
      <c r="HN7" s="208"/>
      <c r="HO7" s="208"/>
      <c r="HP7" s="208"/>
      <c r="HQ7" s="208"/>
      <c r="HR7" s="208"/>
      <c r="HS7" s="208"/>
      <c r="HT7" s="208"/>
      <c r="HU7" s="208"/>
      <c r="HV7" s="208"/>
      <c r="HW7" s="208"/>
      <c r="HX7" s="208"/>
    </row>
    <row r="8" spans="1:232" s="151" customFormat="1" ht="30" customHeight="1" thickBot="1">
      <c r="A8" s="197"/>
      <c r="B8" s="28"/>
      <c r="C8" s="263" t="s">
        <v>159</v>
      </c>
      <c r="D8" s="263"/>
      <c r="E8" s="263"/>
      <c r="F8" s="263"/>
      <c r="G8" s="263"/>
      <c r="H8" s="264"/>
      <c r="I8" s="186"/>
      <c r="J8" s="254" t="s">
        <v>205</v>
      </c>
      <c r="K8" s="255"/>
      <c r="L8" s="152"/>
      <c r="M8" s="17" t="s">
        <v>67</v>
      </c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 t="s">
        <v>67</v>
      </c>
      <c r="Y8" s="152"/>
      <c r="Z8" s="156"/>
      <c r="AA8" s="157"/>
      <c r="AB8" s="157"/>
      <c r="AC8" s="156"/>
      <c r="AD8" s="153"/>
      <c r="AE8" s="154"/>
      <c r="AF8" s="152"/>
      <c r="AG8" s="152"/>
      <c r="AH8" s="152"/>
      <c r="AI8" s="156"/>
      <c r="AJ8" s="152"/>
      <c r="AK8" s="152"/>
      <c r="AL8" s="152"/>
      <c r="AM8" s="152"/>
      <c r="AN8" s="145"/>
      <c r="AO8" s="146"/>
      <c r="AP8" s="147"/>
      <c r="AQ8" s="147"/>
      <c r="AR8" s="147"/>
      <c r="AS8" s="146"/>
      <c r="AT8" s="147"/>
      <c r="AU8" s="146"/>
      <c r="AV8" s="147"/>
      <c r="AW8" s="147"/>
      <c r="AX8" s="148"/>
      <c r="AY8" s="148"/>
      <c r="AZ8" s="148"/>
      <c r="BA8" s="148"/>
      <c r="BB8" s="148"/>
      <c r="BC8" s="148"/>
      <c r="BD8" s="148"/>
      <c r="BE8" s="148"/>
      <c r="BF8" s="146"/>
      <c r="BG8" s="147"/>
      <c r="BH8" s="148"/>
      <c r="BI8" s="148"/>
      <c r="BJ8" s="148"/>
      <c r="BK8" s="148"/>
      <c r="BL8" s="148"/>
      <c r="BM8" s="148"/>
      <c r="BN8" s="146"/>
      <c r="BO8" s="147"/>
      <c r="BP8" s="148"/>
      <c r="BQ8" s="148"/>
      <c r="BR8" s="148"/>
      <c r="BS8" s="148"/>
      <c r="BT8" s="148"/>
      <c r="BU8" s="148"/>
      <c r="BV8" s="148"/>
      <c r="BW8" s="100"/>
      <c r="BX8" s="98"/>
      <c r="BY8" s="98"/>
      <c r="BZ8" s="98"/>
      <c r="CA8" s="98"/>
      <c r="CB8" s="98"/>
      <c r="CC8" s="98"/>
      <c r="CD8" s="98"/>
      <c r="CE8" s="98"/>
      <c r="CF8" s="148"/>
      <c r="CG8" s="148"/>
      <c r="CH8" s="148"/>
      <c r="CI8" s="152"/>
      <c r="CJ8" s="156"/>
      <c r="CK8" s="152"/>
      <c r="CL8" s="152"/>
      <c r="CM8" s="152"/>
      <c r="CN8" s="152"/>
      <c r="CO8" s="152"/>
      <c r="CP8" s="152"/>
      <c r="CQ8" s="152"/>
      <c r="CR8" s="152"/>
      <c r="CS8" s="152"/>
      <c r="CT8" s="152"/>
      <c r="CU8" s="152"/>
      <c r="CV8" s="152"/>
      <c r="CW8" s="152"/>
      <c r="CX8" s="152"/>
      <c r="CY8" s="149"/>
      <c r="CZ8" s="150"/>
      <c r="DA8" s="150"/>
      <c r="DB8" s="152"/>
      <c r="DC8" s="152"/>
      <c r="DD8" s="152"/>
      <c r="DE8" s="152"/>
      <c r="DF8" s="152"/>
      <c r="DG8" s="152"/>
      <c r="DH8"/>
      <c r="DI8" s="208"/>
      <c r="DJ8" s="285" t="s">
        <v>205</v>
      </c>
      <c r="DK8" s="285"/>
      <c r="DL8" s="285"/>
      <c r="DM8" s="285"/>
      <c r="DN8" s="285"/>
      <c r="DO8" s="285"/>
      <c r="DP8" s="208"/>
      <c r="DQ8" s="208"/>
      <c r="DR8" s="208"/>
      <c r="DS8" s="208"/>
      <c r="DT8" s="208"/>
      <c r="DU8" s="208"/>
      <c r="DV8" s="208"/>
      <c r="DW8" s="208"/>
      <c r="DX8" s="208"/>
      <c r="DY8" s="208"/>
      <c r="DZ8" s="208"/>
      <c r="EA8" s="208"/>
      <c r="EB8" s="208"/>
      <c r="EC8" s="208"/>
      <c r="ED8" s="208"/>
      <c r="EE8" s="208"/>
      <c r="EF8" s="208"/>
      <c r="EG8" s="208"/>
      <c r="EH8" s="208"/>
      <c r="EI8" s="208"/>
      <c r="EJ8" s="208"/>
      <c r="EK8" s="208"/>
      <c r="EL8" s="208"/>
      <c r="EM8" s="208"/>
      <c r="EN8" s="208"/>
      <c r="EO8" s="208"/>
      <c r="EP8" s="208"/>
      <c r="EQ8" s="208"/>
      <c r="ER8" s="208"/>
      <c r="ES8" s="208"/>
      <c r="ET8" s="208"/>
      <c r="EU8" s="208"/>
      <c r="EV8" s="208"/>
      <c r="EW8" s="208"/>
      <c r="EX8" s="208"/>
      <c r="EY8" s="208"/>
      <c r="EZ8" s="208"/>
      <c r="FA8" s="208"/>
      <c r="FB8" s="208"/>
      <c r="FC8" s="208"/>
      <c r="FD8" s="208"/>
      <c r="FE8" s="208"/>
      <c r="FF8" s="208"/>
      <c r="FG8" s="208"/>
      <c r="FH8" s="208"/>
      <c r="FI8" s="208"/>
      <c r="FJ8" s="208"/>
      <c r="FK8" s="208"/>
      <c r="FL8" s="208"/>
      <c r="FM8" s="208"/>
      <c r="FN8" s="208"/>
      <c r="FO8" s="208"/>
      <c r="FP8" s="208"/>
      <c r="FQ8" s="208"/>
      <c r="FR8" s="208"/>
      <c r="FS8" s="208"/>
      <c r="FT8" s="208"/>
      <c r="FU8" s="208"/>
      <c r="FV8" s="208"/>
      <c r="FW8" s="208"/>
      <c r="FX8" s="208"/>
      <c r="FY8" s="208"/>
      <c r="FZ8" s="208"/>
      <c r="GA8" s="208"/>
      <c r="GB8" s="208"/>
      <c r="GC8" s="208"/>
      <c r="GD8" s="208"/>
      <c r="GE8" s="209"/>
      <c r="GF8" s="209"/>
      <c r="GG8" s="208"/>
      <c r="GH8" s="208"/>
      <c r="GI8" s="208"/>
      <c r="GJ8" s="208"/>
      <c r="GK8" s="208"/>
      <c r="GL8" s="208"/>
      <c r="GM8" s="208"/>
      <c r="GN8" s="208"/>
      <c r="GO8" s="208"/>
      <c r="GP8" s="208"/>
      <c r="GQ8" s="208"/>
      <c r="GR8" s="208"/>
      <c r="GS8" s="208"/>
      <c r="GT8" s="208"/>
      <c r="GU8" s="208"/>
      <c r="GV8" s="208"/>
      <c r="GW8" s="208"/>
      <c r="GX8" s="208"/>
      <c r="GY8" s="208"/>
      <c r="GZ8" s="208"/>
      <c r="HA8" s="208"/>
      <c r="HB8" s="208"/>
      <c r="HC8" s="208"/>
      <c r="HD8" s="208"/>
      <c r="HE8" s="208"/>
      <c r="HF8" s="208"/>
      <c r="HG8" s="208"/>
      <c r="HH8" s="208"/>
      <c r="HI8" s="208"/>
      <c r="HJ8" s="208"/>
      <c r="HK8" s="208"/>
      <c r="HL8" s="208"/>
      <c r="HM8" s="208"/>
      <c r="HN8" s="208"/>
      <c r="HO8" s="208"/>
      <c r="HP8" s="208"/>
      <c r="HQ8" s="208"/>
      <c r="HR8" s="208"/>
      <c r="HS8" s="208"/>
      <c r="HT8" s="208"/>
      <c r="HU8" s="208"/>
      <c r="HV8" s="208"/>
      <c r="HW8" s="208"/>
      <c r="HX8" s="208"/>
    </row>
    <row r="9" spans="1:232" s="8" customFormat="1" ht="31.5" customHeight="1" thickBot="1">
      <c r="A9" s="11"/>
      <c r="B9" s="11"/>
      <c r="C9" s="1"/>
      <c r="D9" s="11"/>
      <c r="E9" s="11"/>
      <c r="F9" s="11"/>
      <c r="G9" s="11"/>
      <c r="H9" s="11"/>
      <c r="I9" s="165"/>
      <c r="K9" s="35"/>
      <c r="L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41"/>
      <c r="AA9" s="59"/>
      <c r="AB9" s="59"/>
      <c r="AC9" s="41"/>
      <c r="AD9" s="52"/>
      <c r="AE9" s="47"/>
      <c r="AF9" s="35"/>
      <c r="AG9" s="35"/>
      <c r="AH9" s="35"/>
      <c r="AI9" s="41"/>
      <c r="AJ9" s="35"/>
      <c r="AK9" s="35"/>
      <c r="AL9" s="35"/>
      <c r="AM9" s="35"/>
      <c r="AN9" s="75"/>
      <c r="AO9" s="72"/>
      <c r="AP9" s="73"/>
      <c r="AQ9" s="73"/>
      <c r="AR9" s="73"/>
      <c r="AS9" s="72"/>
      <c r="AT9" s="73"/>
      <c r="AU9" s="72"/>
      <c r="AV9" s="73"/>
      <c r="AW9" s="73"/>
      <c r="AX9" s="2"/>
      <c r="AY9" s="2"/>
      <c r="AZ9" s="2"/>
      <c r="BA9" s="2"/>
      <c r="BB9" s="2"/>
      <c r="BC9" s="2"/>
      <c r="BD9" s="2"/>
      <c r="BE9" s="2"/>
      <c r="BF9" s="72"/>
      <c r="BG9" s="73"/>
      <c r="BH9" s="2"/>
      <c r="BI9" s="2"/>
      <c r="BJ9" s="2"/>
      <c r="BK9" s="2"/>
      <c r="BL9" s="2"/>
      <c r="BM9" s="2"/>
      <c r="BN9" s="72"/>
      <c r="BO9" s="73"/>
      <c r="BP9" s="2"/>
      <c r="BQ9" s="2"/>
      <c r="BR9" s="2"/>
      <c r="BS9" s="2"/>
      <c r="BT9" s="2"/>
      <c r="BU9" s="2"/>
      <c r="BV9" s="2"/>
      <c r="BW9" s="101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5"/>
      <c r="CJ9" s="41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126"/>
      <c r="CZ9" s="127"/>
      <c r="DA9" s="128"/>
      <c r="DB9" s="35"/>
      <c r="DC9" s="35"/>
      <c r="DD9" s="35"/>
      <c r="DE9" s="35"/>
      <c r="DF9" s="35"/>
      <c r="DG9" s="35"/>
      <c r="DH9"/>
      <c r="DI9" s="210"/>
      <c r="DJ9" s="211"/>
      <c r="DK9" s="211"/>
      <c r="DL9" s="211"/>
      <c r="DM9" s="211"/>
      <c r="DN9" s="211"/>
      <c r="DO9" s="211"/>
      <c r="DP9" s="210"/>
      <c r="DQ9" s="212"/>
      <c r="DR9" s="213"/>
      <c r="DS9" s="214"/>
      <c r="DT9" s="213"/>
      <c r="DU9" s="210"/>
      <c r="DV9" s="212"/>
      <c r="DW9" s="215"/>
      <c r="DX9" s="215"/>
      <c r="DY9" s="213"/>
      <c r="DZ9" s="213"/>
      <c r="EA9" s="214"/>
      <c r="EB9" s="213"/>
      <c r="EC9" s="214"/>
      <c r="ED9" s="213"/>
      <c r="EE9" s="214"/>
      <c r="EF9" s="213"/>
      <c r="EG9" s="214"/>
      <c r="EH9" s="213"/>
      <c r="EI9" s="214"/>
      <c r="EJ9" s="213"/>
      <c r="EK9" s="214"/>
      <c r="EL9" s="213"/>
      <c r="EM9" s="213"/>
      <c r="EN9" s="213"/>
      <c r="EO9" s="214"/>
      <c r="EP9" s="213"/>
      <c r="EQ9" s="213"/>
      <c r="ER9" s="214"/>
      <c r="ES9" s="214"/>
      <c r="ET9" s="213"/>
      <c r="EU9" s="213"/>
      <c r="EV9" s="214"/>
      <c r="EW9" s="213"/>
      <c r="EX9" s="214"/>
      <c r="EY9" s="213"/>
      <c r="EZ9" s="214"/>
      <c r="FA9" s="213"/>
      <c r="FB9" s="214"/>
      <c r="FC9" s="213"/>
      <c r="FD9" s="214"/>
      <c r="FE9" s="213"/>
      <c r="FF9" s="214"/>
      <c r="FG9" s="213"/>
      <c r="FH9" s="213"/>
      <c r="FI9" s="213"/>
      <c r="FJ9" s="214"/>
      <c r="FK9" s="213"/>
      <c r="FL9" s="213"/>
      <c r="FM9" s="214"/>
      <c r="FN9" s="212"/>
      <c r="FO9" s="213"/>
      <c r="FP9" s="213"/>
      <c r="FQ9" s="214"/>
      <c r="FR9" s="213"/>
      <c r="FS9" s="214"/>
      <c r="FT9" s="213"/>
      <c r="FU9" s="214"/>
      <c r="FV9" s="213"/>
      <c r="FW9" s="214"/>
      <c r="FX9" s="213"/>
      <c r="FY9" s="214"/>
      <c r="FZ9" s="213"/>
      <c r="GA9" s="214"/>
      <c r="GB9" s="213"/>
      <c r="GC9" s="213"/>
      <c r="GD9" s="213"/>
      <c r="GE9" s="216"/>
      <c r="GF9" s="217"/>
      <c r="GG9" s="213"/>
      <c r="GH9" s="214"/>
      <c r="GI9" s="212"/>
      <c r="GJ9" s="213"/>
      <c r="GK9" s="213"/>
      <c r="GL9" s="214"/>
      <c r="GM9" s="213"/>
      <c r="GN9" s="214"/>
      <c r="GO9" s="213"/>
      <c r="GP9" s="214"/>
      <c r="GQ9" s="213"/>
      <c r="GR9" s="214"/>
      <c r="GS9" s="213"/>
      <c r="GT9" s="214"/>
      <c r="GU9" s="213"/>
      <c r="GV9" s="214"/>
      <c r="GW9" s="213"/>
      <c r="GX9" s="213"/>
      <c r="GY9" s="213"/>
      <c r="GZ9" s="214"/>
      <c r="HA9" s="213"/>
      <c r="HB9" s="213"/>
      <c r="HC9" s="214"/>
      <c r="HD9" s="212"/>
      <c r="HE9" s="213"/>
      <c r="HF9" s="213"/>
      <c r="HG9" s="214"/>
      <c r="HH9" s="213"/>
      <c r="HI9" s="214"/>
      <c r="HJ9" s="213"/>
      <c r="HK9" s="214"/>
      <c r="HL9" s="213"/>
      <c r="HM9" s="214"/>
      <c r="HN9" s="213"/>
      <c r="HO9" s="214"/>
      <c r="HP9" s="213"/>
      <c r="HQ9" s="214"/>
      <c r="HR9" s="213"/>
      <c r="HS9" s="213"/>
      <c r="HT9" s="213"/>
      <c r="HU9" s="214"/>
      <c r="HV9" s="213"/>
      <c r="HW9" s="213"/>
      <c r="HX9" s="214"/>
    </row>
    <row r="10" spans="1:247" s="15" customFormat="1" ht="150.75" customHeight="1">
      <c r="A10" s="198"/>
      <c r="B10" s="199"/>
      <c r="C10" s="30" t="s">
        <v>201</v>
      </c>
      <c r="D10" s="31" t="s">
        <v>202</v>
      </c>
      <c r="E10" s="31" t="s">
        <v>203</v>
      </c>
      <c r="F10" s="31" t="s">
        <v>88</v>
      </c>
      <c r="G10" s="31" t="s">
        <v>204</v>
      </c>
      <c r="H10" s="160" t="s">
        <v>79</v>
      </c>
      <c r="I10" s="166"/>
      <c r="J10" s="162" t="s">
        <v>207</v>
      </c>
      <c r="K10" s="31" t="s">
        <v>208</v>
      </c>
      <c r="L10" s="134"/>
      <c r="M10" s="29"/>
      <c r="N10" s="30" t="s">
        <v>78</v>
      </c>
      <c r="O10" s="31" t="s">
        <v>160</v>
      </c>
      <c r="P10" s="31" t="s">
        <v>161</v>
      </c>
      <c r="Q10" s="31" t="s">
        <v>88</v>
      </c>
      <c r="R10" s="31" t="s">
        <v>89</v>
      </c>
      <c r="S10" s="31" t="s">
        <v>79</v>
      </c>
      <c r="T10" s="33" t="s">
        <v>162</v>
      </c>
      <c r="U10" s="31" t="s">
        <v>163</v>
      </c>
      <c r="V10" s="69"/>
      <c r="W10" s="36"/>
      <c r="X10" s="36"/>
      <c r="Y10" s="36"/>
      <c r="Z10" s="30" t="s">
        <v>78</v>
      </c>
      <c r="AA10" s="60" t="s">
        <v>166</v>
      </c>
      <c r="AB10" s="60" t="s">
        <v>166</v>
      </c>
      <c r="AC10" s="42"/>
      <c r="AD10" s="53"/>
      <c r="AE10" s="48"/>
      <c r="AF10" s="36"/>
      <c r="AG10" s="36"/>
      <c r="AH10" s="36"/>
      <c r="AI10" s="42"/>
      <c r="AJ10" s="36"/>
      <c r="AK10" s="36"/>
      <c r="AL10" s="36"/>
      <c r="AM10" s="36"/>
      <c r="AN10" s="256"/>
      <c r="AO10" s="273" t="s">
        <v>179</v>
      </c>
      <c r="AP10" s="274"/>
      <c r="AQ10" s="275"/>
      <c r="AR10" s="275"/>
      <c r="AS10" s="274"/>
      <c r="AT10" s="274"/>
      <c r="AU10" s="274"/>
      <c r="AV10" s="274"/>
      <c r="AW10" s="276" t="s">
        <v>180</v>
      </c>
      <c r="AX10" s="277"/>
      <c r="AY10" s="278"/>
      <c r="AZ10" s="278"/>
      <c r="BA10" s="277"/>
      <c r="BB10" s="277"/>
      <c r="BC10" s="277"/>
      <c r="BD10" s="277"/>
      <c r="BE10" s="93"/>
      <c r="BF10" s="93" t="s">
        <v>183</v>
      </c>
      <c r="BG10" s="93"/>
      <c r="BH10" s="93"/>
      <c r="BI10" s="93"/>
      <c r="BJ10" s="93"/>
      <c r="BK10" s="93"/>
      <c r="BL10" s="93"/>
      <c r="BM10" s="93"/>
      <c r="BN10" s="93" t="s">
        <v>184</v>
      </c>
      <c r="BO10" s="93"/>
      <c r="BP10" s="93"/>
      <c r="BQ10" s="93"/>
      <c r="BR10" s="93"/>
      <c r="BS10" s="93"/>
      <c r="BT10" s="93"/>
      <c r="BU10" s="93"/>
      <c r="BV10" s="93"/>
      <c r="BW10" s="102"/>
      <c r="BX10" s="31" t="s">
        <v>88</v>
      </c>
      <c r="BY10" s="2"/>
      <c r="BZ10" s="2"/>
      <c r="CA10" s="2"/>
      <c r="CB10" s="2"/>
      <c r="CC10" s="2"/>
      <c r="CD10" s="2"/>
      <c r="CE10" s="2"/>
      <c r="CF10" s="93"/>
      <c r="CG10" s="93"/>
      <c r="CH10" s="93"/>
      <c r="CI10" s="36"/>
      <c r="CJ10" s="42"/>
      <c r="CK10" s="36"/>
      <c r="CL10" s="36"/>
      <c r="CM10" s="36"/>
      <c r="CN10" s="36"/>
      <c r="CO10" s="31" t="s">
        <v>89</v>
      </c>
      <c r="CP10" s="36"/>
      <c r="CQ10" s="36"/>
      <c r="CR10" s="36"/>
      <c r="CS10" s="36"/>
      <c r="CT10" s="36"/>
      <c r="CU10" s="36"/>
      <c r="CV10" s="36"/>
      <c r="CW10" s="36"/>
      <c r="CX10" s="36"/>
      <c r="CY10" s="269"/>
      <c r="CZ10" s="271" t="s">
        <v>191</v>
      </c>
      <c r="DA10" s="272"/>
      <c r="DB10" s="36"/>
      <c r="DC10" s="36"/>
      <c r="DD10" s="36"/>
      <c r="DE10" s="36"/>
      <c r="DF10" s="36"/>
      <c r="DG10" s="36"/>
      <c r="DH10"/>
      <c r="DI10" s="11"/>
      <c r="DJ10" s="282" t="s">
        <v>213</v>
      </c>
      <c r="DK10" s="283"/>
      <c r="DL10" s="283"/>
      <c r="DM10" s="283"/>
      <c r="DN10" s="283"/>
      <c r="DO10" s="284"/>
      <c r="DP10" s="11"/>
      <c r="DQ10" s="11"/>
      <c r="DR10" s="1" t="s">
        <v>75</v>
      </c>
      <c r="DS10" s="11" t="s">
        <v>76</v>
      </c>
      <c r="DT10" s="11"/>
      <c r="DU10" s="11"/>
      <c r="DV10" s="11"/>
      <c r="DW10" s="218"/>
      <c r="DX10" s="218"/>
      <c r="DY10" s="248" t="s">
        <v>68</v>
      </c>
      <c r="DZ10" s="249"/>
      <c r="EA10" s="248" t="s">
        <v>69</v>
      </c>
      <c r="EB10" s="249"/>
      <c r="EC10" s="248" t="s">
        <v>70</v>
      </c>
      <c r="ED10" s="249"/>
      <c r="EE10" s="248" t="s">
        <v>71</v>
      </c>
      <c r="EF10" s="249"/>
      <c r="EG10" s="248" t="s">
        <v>72</v>
      </c>
      <c r="EH10" s="249"/>
      <c r="EI10" s="248" t="s">
        <v>73</v>
      </c>
      <c r="EJ10" s="249"/>
      <c r="EK10" s="248" t="s">
        <v>74</v>
      </c>
      <c r="EL10" s="249"/>
      <c r="EM10" s="248" t="s">
        <v>75</v>
      </c>
      <c r="EN10" s="249"/>
      <c r="EO10" s="248" t="s">
        <v>76</v>
      </c>
      <c r="EP10" s="249"/>
      <c r="EQ10" s="248" t="s">
        <v>77</v>
      </c>
      <c r="ER10" s="249"/>
      <c r="ES10" s="219"/>
      <c r="ET10" s="248" t="s">
        <v>68</v>
      </c>
      <c r="EU10" s="249"/>
      <c r="EV10" s="248" t="s">
        <v>69</v>
      </c>
      <c r="EW10" s="249"/>
      <c r="EX10" s="248" t="s">
        <v>70</v>
      </c>
      <c r="EY10" s="249"/>
      <c r="EZ10" s="248" t="s">
        <v>71</v>
      </c>
      <c r="FA10" s="249"/>
      <c r="FB10" s="248" t="s">
        <v>72</v>
      </c>
      <c r="FC10" s="249"/>
      <c r="FD10" s="248" t="s">
        <v>73</v>
      </c>
      <c r="FE10" s="249"/>
      <c r="FF10" s="248" t="s">
        <v>74</v>
      </c>
      <c r="FG10" s="249"/>
      <c r="FH10" s="248" t="s">
        <v>75</v>
      </c>
      <c r="FI10" s="249"/>
      <c r="FJ10" s="248" t="s">
        <v>76</v>
      </c>
      <c r="FK10" s="249"/>
      <c r="FL10" s="248" t="s">
        <v>77</v>
      </c>
      <c r="FM10" s="249"/>
      <c r="FN10" s="11"/>
      <c r="FO10" s="248" t="s">
        <v>68</v>
      </c>
      <c r="FP10" s="249"/>
      <c r="FQ10" s="248" t="s">
        <v>69</v>
      </c>
      <c r="FR10" s="249"/>
      <c r="FS10" s="248" t="s">
        <v>70</v>
      </c>
      <c r="FT10" s="249"/>
      <c r="FU10" s="248" t="s">
        <v>71</v>
      </c>
      <c r="FV10" s="249"/>
      <c r="FW10" s="248" t="s">
        <v>72</v>
      </c>
      <c r="FX10" s="249"/>
      <c r="FY10" s="248" t="s">
        <v>73</v>
      </c>
      <c r="FZ10" s="249"/>
      <c r="GA10" s="248" t="s">
        <v>74</v>
      </c>
      <c r="GB10" s="249"/>
      <c r="GC10" s="248" t="s">
        <v>75</v>
      </c>
      <c r="GD10" s="249"/>
      <c r="GE10" s="286" t="s">
        <v>76</v>
      </c>
      <c r="GF10" s="287"/>
      <c r="GG10" s="248" t="s">
        <v>77</v>
      </c>
      <c r="GH10" s="249"/>
      <c r="GI10" s="11"/>
      <c r="GJ10" s="248" t="s">
        <v>68</v>
      </c>
      <c r="GK10" s="249"/>
      <c r="GL10" s="248" t="s">
        <v>69</v>
      </c>
      <c r="GM10" s="249"/>
      <c r="GN10" s="248" t="s">
        <v>70</v>
      </c>
      <c r="GO10" s="249"/>
      <c r="GP10" s="248" t="s">
        <v>71</v>
      </c>
      <c r="GQ10" s="249"/>
      <c r="GR10" s="248" t="s">
        <v>72</v>
      </c>
      <c r="GS10" s="249"/>
      <c r="GT10" s="248" t="s">
        <v>73</v>
      </c>
      <c r="GU10" s="249"/>
      <c r="GV10" s="248" t="s">
        <v>74</v>
      </c>
      <c r="GW10" s="249"/>
      <c r="GX10" s="248" t="s">
        <v>75</v>
      </c>
      <c r="GY10" s="249"/>
      <c r="GZ10" s="248" t="s">
        <v>76</v>
      </c>
      <c r="HA10" s="249"/>
      <c r="HB10" s="248" t="s">
        <v>77</v>
      </c>
      <c r="HC10" s="249"/>
      <c r="HD10" s="11"/>
      <c r="HE10" s="248" t="s">
        <v>68</v>
      </c>
      <c r="HF10" s="249"/>
      <c r="HG10" s="248" t="s">
        <v>69</v>
      </c>
      <c r="HH10" s="249"/>
      <c r="HI10" s="248" t="s">
        <v>70</v>
      </c>
      <c r="HJ10" s="249"/>
      <c r="HK10" s="248" t="s">
        <v>71</v>
      </c>
      <c r="HL10" s="249"/>
      <c r="HM10" s="248" t="s">
        <v>72</v>
      </c>
      <c r="HN10" s="249"/>
      <c r="HO10" s="248" t="s">
        <v>73</v>
      </c>
      <c r="HP10" s="249"/>
      <c r="HQ10" s="248" t="s">
        <v>74</v>
      </c>
      <c r="HR10" s="249"/>
      <c r="HS10" s="248" t="s">
        <v>75</v>
      </c>
      <c r="HT10" s="249"/>
      <c r="HU10" s="248" t="s">
        <v>76</v>
      </c>
      <c r="HV10" s="249"/>
      <c r="HW10" s="248" t="s">
        <v>77</v>
      </c>
      <c r="HX10" s="249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7"/>
      <c r="IJ10" s="8"/>
      <c r="IK10" s="8"/>
      <c r="IL10" s="8"/>
      <c r="IM10" s="8"/>
    </row>
    <row r="11" spans="1:247" s="8" customFormat="1" ht="21" customHeight="1">
      <c r="A11" s="11"/>
      <c r="B11" s="200" t="s">
        <v>170</v>
      </c>
      <c r="C11" s="180">
        <v>493.44516550224665</v>
      </c>
      <c r="D11" s="180">
        <f>AVERAGE(D13:D46)</f>
        <v>24.923668742609298</v>
      </c>
      <c r="E11" s="180">
        <f>AVERAGE(E13:E46)</f>
        <v>12.524167030826323</v>
      </c>
      <c r="F11" s="180">
        <v>7.661764705882353</v>
      </c>
      <c r="G11" s="180">
        <v>13.974967249845255</v>
      </c>
      <c r="H11" s="185">
        <v>38.279662356854494</v>
      </c>
      <c r="I11" s="192"/>
      <c r="J11" s="204">
        <v>0.1520466600623523</v>
      </c>
      <c r="K11" s="205">
        <v>0.153486767392958</v>
      </c>
      <c r="L11" s="182"/>
      <c r="M11" s="20" t="s">
        <v>170</v>
      </c>
      <c r="N11" s="43" t="s">
        <v>176</v>
      </c>
      <c r="O11" s="37"/>
      <c r="P11" s="37"/>
      <c r="Q11" s="37"/>
      <c r="R11" s="37"/>
      <c r="S11" s="37"/>
      <c r="T11" s="37"/>
      <c r="U11" s="37"/>
      <c r="V11" s="37"/>
      <c r="W11" s="37"/>
      <c r="X11" s="37" t="s">
        <v>170</v>
      </c>
      <c r="Y11" s="37"/>
      <c r="Z11" s="42"/>
      <c r="AA11" s="60" t="s">
        <v>167</v>
      </c>
      <c r="AB11" s="60" t="s">
        <v>167</v>
      </c>
      <c r="AC11" s="42" t="s">
        <v>82</v>
      </c>
      <c r="AD11" s="54"/>
      <c r="AE11" s="49"/>
      <c r="AF11" s="37"/>
      <c r="AG11" s="37"/>
      <c r="AH11" s="37"/>
      <c r="AI11" s="42"/>
      <c r="AJ11" s="37"/>
      <c r="AK11" s="37"/>
      <c r="AL11" s="37"/>
      <c r="AM11" s="37"/>
      <c r="AN11" s="257"/>
      <c r="AO11" s="76" t="s">
        <v>181</v>
      </c>
      <c r="AP11" s="77" t="s">
        <v>82</v>
      </c>
      <c r="AQ11" s="78" t="s">
        <v>181</v>
      </c>
      <c r="AR11" s="79" t="s">
        <v>82</v>
      </c>
      <c r="AS11" s="80" t="s">
        <v>181</v>
      </c>
      <c r="AT11" s="81" t="s">
        <v>82</v>
      </c>
      <c r="AU11" s="80" t="s">
        <v>181</v>
      </c>
      <c r="AV11" s="77" t="s">
        <v>82</v>
      </c>
      <c r="AW11" s="76" t="s">
        <v>181</v>
      </c>
      <c r="AX11" s="77" t="s">
        <v>82</v>
      </c>
      <c r="AY11" s="78" t="s">
        <v>181</v>
      </c>
      <c r="AZ11" s="79" t="s">
        <v>82</v>
      </c>
      <c r="BA11" s="80" t="s">
        <v>181</v>
      </c>
      <c r="BB11" s="81" t="s">
        <v>82</v>
      </c>
      <c r="BC11" s="80" t="s">
        <v>181</v>
      </c>
      <c r="BD11" s="77" t="s">
        <v>82</v>
      </c>
      <c r="BE11" s="94"/>
      <c r="BF11" s="80" t="s">
        <v>181</v>
      </c>
      <c r="BG11" s="77" t="s">
        <v>82</v>
      </c>
      <c r="BH11" s="94"/>
      <c r="BI11" s="94"/>
      <c r="BJ11" s="94"/>
      <c r="BK11" s="94"/>
      <c r="BL11" s="94"/>
      <c r="BM11" s="94"/>
      <c r="BN11" s="80" t="s">
        <v>181</v>
      </c>
      <c r="BO11" s="77" t="s">
        <v>82</v>
      </c>
      <c r="BP11" s="94"/>
      <c r="BQ11" s="94"/>
      <c r="BR11" s="94"/>
      <c r="BS11" s="94"/>
      <c r="BT11" s="94"/>
      <c r="BU11" s="94"/>
      <c r="BV11" s="94"/>
      <c r="BW11" s="103"/>
      <c r="BX11" s="104" t="s">
        <v>181</v>
      </c>
      <c r="BY11" s="105" t="s">
        <v>82</v>
      </c>
      <c r="BZ11" s="125"/>
      <c r="CA11" s="125"/>
      <c r="CB11" s="125"/>
      <c r="CC11" s="125"/>
      <c r="CD11" s="125"/>
      <c r="CE11" s="125"/>
      <c r="CF11" s="94"/>
      <c r="CG11" s="94"/>
      <c r="CH11" s="94"/>
      <c r="CI11" s="37"/>
      <c r="CJ11" s="42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270"/>
      <c r="CZ11" s="181"/>
      <c r="DA11" s="129" t="s">
        <v>82</v>
      </c>
      <c r="DB11" s="37"/>
      <c r="DC11" s="37"/>
      <c r="DD11" s="37"/>
      <c r="DE11" s="37"/>
      <c r="DF11" s="37"/>
      <c r="DG11" s="37"/>
      <c r="DH11"/>
      <c r="DI11" s="218"/>
      <c r="DJ11" s="220" t="s">
        <v>197</v>
      </c>
      <c r="DK11" s="220" t="s">
        <v>198</v>
      </c>
      <c r="DL11" s="220" t="s">
        <v>214</v>
      </c>
      <c r="DM11" s="220" t="s">
        <v>199</v>
      </c>
      <c r="DN11" s="220" t="s">
        <v>215</v>
      </c>
      <c r="DO11" s="220" t="s">
        <v>216</v>
      </c>
      <c r="DP11" s="218"/>
      <c r="DQ11" s="218"/>
      <c r="DR11" s="221" t="s">
        <v>80</v>
      </c>
      <c r="DS11" s="221" t="s">
        <v>81</v>
      </c>
      <c r="DT11" s="221" t="s">
        <v>81</v>
      </c>
      <c r="DU11" s="218"/>
      <c r="DV11" s="218"/>
      <c r="DW11" s="218"/>
      <c r="DX11" s="218"/>
      <c r="DY11" s="279" t="s">
        <v>68</v>
      </c>
      <c r="DZ11" s="280"/>
      <c r="EA11" s="279" t="s">
        <v>69</v>
      </c>
      <c r="EB11" s="280"/>
      <c r="EC11" s="248" t="s">
        <v>70</v>
      </c>
      <c r="ED11" s="249"/>
      <c r="EE11" s="248" t="s">
        <v>71</v>
      </c>
      <c r="EF11" s="249"/>
      <c r="EG11" s="248" t="s">
        <v>72</v>
      </c>
      <c r="EH11" s="249"/>
      <c r="EI11" s="248" t="s">
        <v>73</v>
      </c>
      <c r="EJ11" s="249"/>
      <c r="EK11" s="248" t="s">
        <v>74</v>
      </c>
      <c r="EL11" s="249"/>
      <c r="EM11" s="248" t="s">
        <v>75</v>
      </c>
      <c r="EN11" s="249"/>
      <c r="EO11" s="248" t="s">
        <v>76</v>
      </c>
      <c r="EP11" s="249"/>
      <c r="EQ11" s="248" t="s">
        <v>77</v>
      </c>
      <c r="ER11" s="249"/>
      <c r="ES11" s="221"/>
      <c r="ET11" s="221" t="s">
        <v>80</v>
      </c>
      <c r="EU11" s="221" t="s">
        <v>82</v>
      </c>
      <c r="EV11" s="221" t="s">
        <v>81</v>
      </c>
      <c r="EW11" s="221" t="s">
        <v>82</v>
      </c>
      <c r="EX11" s="221" t="s">
        <v>81</v>
      </c>
      <c r="EY11" s="221" t="s">
        <v>82</v>
      </c>
      <c r="EZ11" s="221" t="s">
        <v>81</v>
      </c>
      <c r="FA11" s="221" t="s">
        <v>82</v>
      </c>
      <c r="FB11" s="221" t="s">
        <v>81</v>
      </c>
      <c r="FC11" s="221" t="s">
        <v>82</v>
      </c>
      <c r="FD11" s="221" t="s">
        <v>81</v>
      </c>
      <c r="FE11" s="221" t="s">
        <v>82</v>
      </c>
      <c r="FF11" s="221" t="s">
        <v>81</v>
      </c>
      <c r="FG11" s="221" t="s">
        <v>82</v>
      </c>
      <c r="FH11" s="221" t="s">
        <v>81</v>
      </c>
      <c r="FI11" s="221" t="s">
        <v>82</v>
      </c>
      <c r="FJ11" s="221" t="s">
        <v>81</v>
      </c>
      <c r="FK11" s="221" t="s">
        <v>82</v>
      </c>
      <c r="FL11" s="221" t="s">
        <v>81</v>
      </c>
      <c r="FM11" s="221" t="s">
        <v>82</v>
      </c>
      <c r="FN11" s="218"/>
      <c r="FO11" s="221" t="s">
        <v>80</v>
      </c>
      <c r="FP11" s="221" t="s">
        <v>82</v>
      </c>
      <c r="FQ11" s="221" t="s">
        <v>81</v>
      </c>
      <c r="FR11" s="221" t="s">
        <v>82</v>
      </c>
      <c r="FS11" s="221" t="s">
        <v>81</v>
      </c>
      <c r="FT11" s="221" t="s">
        <v>82</v>
      </c>
      <c r="FU11" s="221" t="s">
        <v>81</v>
      </c>
      <c r="FV11" s="221" t="s">
        <v>82</v>
      </c>
      <c r="FW11" s="221" t="s">
        <v>81</v>
      </c>
      <c r="FX11" s="221" t="s">
        <v>82</v>
      </c>
      <c r="FY11" s="221" t="s">
        <v>81</v>
      </c>
      <c r="FZ11" s="221" t="s">
        <v>82</v>
      </c>
      <c r="GA11" s="221" t="s">
        <v>81</v>
      </c>
      <c r="GB11" s="221" t="s">
        <v>82</v>
      </c>
      <c r="GC11" s="221" t="s">
        <v>81</v>
      </c>
      <c r="GD11" s="221" t="s">
        <v>82</v>
      </c>
      <c r="GE11" s="222" t="s">
        <v>81</v>
      </c>
      <c r="GF11" s="222" t="s">
        <v>82</v>
      </c>
      <c r="GG11" s="221" t="s">
        <v>81</v>
      </c>
      <c r="GH11" s="221" t="s">
        <v>82</v>
      </c>
      <c r="GI11" s="218"/>
      <c r="GJ11" s="221" t="s">
        <v>80</v>
      </c>
      <c r="GK11" s="221" t="s">
        <v>82</v>
      </c>
      <c r="GL11" s="221" t="s">
        <v>81</v>
      </c>
      <c r="GM11" s="221" t="s">
        <v>82</v>
      </c>
      <c r="GN11" s="221" t="s">
        <v>81</v>
      </c>
      <c r="GO11" s="221" t="s">
        <v>82</v>
      </c>
      <c r="GP11" s="221" t="s">
        <v>81</v>
      </c>
      <c r="GQ11" s="221" t="s">
        <v>82</v>
      </c>
      <c r="GR11" s="221" t="s">
        <v>81</v>
      </c>
      <c r="GS11" s="221" t="s">
        <v>82</v>
      </c>
      <c r="GT11" s="221" t="s">
        <v>81</v>
      </c>
      <c r="GU11" s="221" t="s">
        <v>82</v>
      </c>
      <c r="GV11" s="221" t="s">
        <v>81</v>
      </c>
      <c r="GW11" s="221" t="s">
        <v>82</v>
      </c>
      <c r="GX11" s="221" t="s">
        <v>81</v>
      </c>
      <c r="GY11" s="221" t="s">
        <v>82</v>
      </c>
      <c r="GZ11" s="221" t="s">
        <v>81</v>
      </c>
      <c r="HA11" s="221" t="s">
        <v>82</v>
      </c>
      <c r="HB11" s="221" t="s">
        <v>81</v>
      </c>
      <c r="HC11" s="221" t="s">
        <v>82</v>
      </c>
      <c r="HD11" s="218"/>
      <c r="HE11" s="221" t="s">
        <v>80</v>
      </c>
      <c r="HF11" s="221" t="s">
        <v>82</v>
      </c>
      <c r="HG11" s="221" t="s">
        <v>81</v>
      </c>
      <c r="HH11" s="221" t="s">
        <v>82</v>
      </c>
      <c r="HI11" s="221" t="s">
        <v>81</v>
      </c>
      <c r="HJ11" s="221" t="s">
        <v>82</v>
      </c>
      <c r="HK11" s="221" t="s">
        <v>81</v>
      </c>
      <c r="HL11" s="221" t="s">
        <v>82</v>
      </c>
      <c r="HM11" s="221" t="s">
        <v>81</v>
      </c>
      <c r="HN11" s="221" t="s">
        <v>82</v>
      </c>
      <c r="HO11" s="221" t="s">
        <v>81</v>
      </c>
      <c r="HP11" s="221" t="s">
        <v>82</v>
      </c>
      <c r="HQ11" s="221" t="s">
        <v>81</v>
      </c>
      <c r="HR11" s="221" t="s">
        <v>82</v>
      </c>
      <c r="HS11" s="221" t="s">
        <v>81</v>
      </c>
      <c r="HT11" s="221" t="s">
        <v>82</v>
      </c>
      <c r="HU11" s="221" t="s">
        <v>81</v>
      </c>
      <c r="HV11" s="221" t="s">
        <v>82</v>
      </c>
      <c r="HW11" s="221" t="s">
        <v>81</v>
      </c>
      <c r="HX11" s="221" t="s">
        <v>82</v>
      </c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32"/>
      <c r="IJ11" s="45"/>
      <c r="IK11" s="45"/>
      <c r="IL11" s="45"/>
      <c r="IM11" s="45"/>
    </row>
    <row r="12" spans="1:247" s="45" customFormat="1" ht="27.75" customHeight="1">
      <c r="A12" s="201"/>
      <c r="B12" s="202"/>
      <c r="C12" s="184"/>
      <c r="D12" s="184"/>
      <c r="E12" s="184"/>
      <c r="F12" s="184"/>
      <c r="G12" s="184"/>
      <c r="H12" s="184"/>
      <c r="I12" s="193"/>
      <c r="J12" s="259"/>
      <c r="K12" s="260"/>
      <c r="L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2" t="s">
        <v>168</v>
      </c>
      <c r="AA12" s="60"/>
      <c r="AB12" s="60"/>
      <c r="AC12" s="42"/>
      <c r="AD12" s="2" t="s">
        <v>171</v>
      </c>
      <c r="AE12" t="s">
        <v>172</v>
      </c>
      <c r="AF12" t="s">
        <v>173</v>
      </c>
      <c r="AG12" t="s">
        <v>174</v>
      </c>
      <c r="AH12" t="s">
        <v>175</v>
      </c>
      <c r="AI12" s="42" t="s">
        <v>168</v>
      </c>
      <c r="AJ12" s="43"/>
      <c r="AK12" s="43"/>
      <c r="AL12" s="43"/>
      <c r="AM12"/>
      <c r="AN12" s="82" t="s">
        <v>168</v>
      </c>
      <c r="AO12" s="83"/>
      <c r="AP12" s="14"/>
      <c r="AQ12" s="84"/>
      <c r="AR12" s="85"/>
      <c r="AS12" s="83"/>
      <c r="AT12" s="13"/>
      <c r="AU12" s="83"/>
      <c r="AV12" s="14"/>
      <c r="AW12" s="87"/>
      <c r="AX12" s="14"/>
      <c r="AY12" s="84"/>
      <c r="AZ12" s="85"/>
      <c r="BA12" s="83"/>
      <c r="BB12" s="13"/>
      <c r="BC12" s="83"/>
      <c r="BD12" s="14"/>
      <c r="BE12" s="14"/>
      <c r="BF12" s="83"/>
      <c r="BG12" s="14"/>
      <c r="BH12" s="2" t="s">
        <v>171</v>
      </c>
      <c r="BI12" t="s">
        <v>172</v>
      </c>
      <c r="BJ12" t="s">
        <v>173</v>
      </c>
      <c r="BK12" t="s">
        <v>174</v>
      </c>
      <c r="BL12" t="s">
        <v>175</v>
      </c>
      <c r="BM12" s="14"/>
      <c r="BN12" s="83"/>
      <c r="BO12" s="14"/>
      <c r="BP12" s="2" t="s">
        <v>171</v>
      </c>
      <c r="BQ12" t="s">
        <v>172</v>
      </c>
      <c r="BR12" t="s">
        <v>173</v>
      </c>
      <c r="BS12" t="s">
        <v>174</v>
      </c>
      <c r="BT12" t="s">
        <v>175</v>
      </c>
      <c r="BU12" s="14"/>
      <c r="BV12" s="14"/>
      <c r="BW12" s="106"/>
      <c r="BX12" s="107"/>
      <c r="BY12" s="108"/>
      <c r="BZ12" s="2" t="s">
        <v>171</v>
      </c>
      <c r="CA12" t="s">
        <v>172</v>
      </c>
      <c r="CB12" t="s">
        <v>173</v>
      </c>
      <c r="CC12" t="s">
        <v>174</v>
      </c>
      <c r="CD12" t="s">
        <v>175</v>
      </c>
      <c r="CE12" s="108"/>
      <c r="CF12" s="14"/>
      <c r="CG12" s="14"/>
      <c r="CH12" s="14"/>
      <c r="CI12" s="43"/>
      <c r="CJ12" s="42" t="s">
        <v>168</v>
      </c>
      <c r="CK12" s="43"/>
      <c r="CL12" s="43"/>
      <c r="CM12" s="63"/>
      <c r="CN12" s="63"/>
      <c r="CO12" s="63"/>
      <c r="CP12" s="63"/>
      <c r="CQ12" s="2" t="s">
        <v>171</v>
      </c>
      <c r="CR12" t="s">
        <v>172</v>
      </c>
      <c r="CS12" t="s">
        <v>173</v>
      </c>
      <c r="CT12" t="s">
        <v>174</v>
      </c>
      <c r="CU12" t="s">
        <v>175</v>
      </c>
      <c r="CV12" s="43"/>
      <c r="CW12" s="43"/>
      <c r="CX12" s="43"/>
      <c r="CY12" s="3"/>
      <c r="CZ12" s="10"/>
      <c r="DA12" s="92"/>
      <c r="DB12" s="2" t="s">
        <v>171</v>
      </c>
      <c r="DC12" t="s">
        <v>172</v>
      </c>
      <c r="DD12" t="s">
        <v>173</v>
      </c>
      <c r="DE12" t="s">
        <v>174</v>
      </c>
      <c r="DF12" t="s">
        <v>175</v>
      </c>
      <c r="DG12" s="43"/>
      <c r="DH12"/>
      <c r="DI12" s="223" t="s">
        <v>168</v>
      </c>
      <c r="DJ12" s="136"/>
      <c r="DK12" s="136"/>
      <c r="DL12" s="136"/>
      <c r="DM12" s="136"/>
      <c r="DN12" s="136"/>
      <c r="DO12" s="136"/>
      <c r="DP12" s="135"/>
      <c r="DQ12" s="135"/>
      <c r="DR12" s="137"/>
      <c r="DS12" s="137"/>
      <c r="DT12" s="137"/>
      <c r="DU12" s="135"/>
      <c r="DV12" s="135"/>
      <c r="DW12" s="135"/>
      <c r="DX12" s="135"/>
      <c r="DY12" s="137"/>
      <c r="DZ12" s="137"/>
      <c r="EA12" s="137"/>
      <c r="EB12" s="137"/>
      <c r="EC12" s="137"/>
      <c r="ED12" s="137"/>
      <c r="EE12" s="137"/>
      <c r="EF12" s="137"/>
      <c r="EG12" s="137"/>
      <c r="EH12" s="137"/>
      <c r="EI12" s="137"/>
      <c r="EJ12" s="137"/>
      <c r="EK12" s="137"/>
      <c r="EL12" s="137"/>
      <c r="EM12" s="137"/>
      <c r="EN12" s="137"/>
      <c r="EO12" s="137"/>
      <c r="EP12" s="137"/>
      <c r="EQ12" s="137"/>
      <c r="ER12" s="137"/>
      <c r="ES12" s="137"/>
      <c r="ET12" s="137"/>
      <c r="EU12" s="137"/>
      <c r="EV12" s="137"/>
      <c r="EW12" s="137"/>
      <c r="EX12" s="137"/>
      <c r="EY12" s="137"/>
      <c r="EZ12" s="137"/>
      <c r="FA12" s="137"/>
      <c r="FB12" s="137"/>
      <c r="FC12" s="137"/>
      <c r="FD12" s="137"/>
      <c r="FE12" s="137"/>
      <c r="FF12" s="137"/>
      <c r="FG12" s="137"/>
      <c r="FH12" s="137"/>
      <c r="FI12" s="137"/>
      <c r="FJ12" s="137"/>
      <c r="FK12" s="137"/>
      <c r="FL12" s="137"/>
      <c r="FM12" s="137"/>
      <c r="FN12" s="135"/>
      <c r="FO12" s="137"/>
      <c r="FP12" s="137"/>
      <c r="FQ12" s="137"/>
      <c r="FR12" s="137"/>
      <c r="FS12" s="137"/>
      <c r="FT12" s="137"/>
      <c r="FU12" s="137"/>
      <c r="FV12" s="137"/>
      <c r="FW12" s="137"/>
      <c r="FX12" s="137"/>
      <c r="FY12" s="137"/>
      <c r="FZ12" s="137"/>
      <c r="GA12" s="137"/>
      <c r="GB12" s="137"/>
      <c r="GC12" s="137"/>
      <c r="GD12" s="137"/>
      <c r="GE12" s="224"/>
      <c r="GF12" s="224"/>
      <c r="GG12" s="137"/>
      <c r="GH12" s="137"/>
      <c r="GI12" s="135"/>
      <c r="GJ12" s="137"/>
      <c r="GK12" s="137"/>
      <c r="GL12" s="137"/>
      <c r="GM12" s="137"/>
      <c r="GN12" s="137"/>
      <c r="GO12" s="137"/>
      <c r="GP12" s="137"/>
      <c r="GQ12" s="137"/>
      <c r="GR12" s="137"/>
      <c r="GS12" s="137"/>
      <c r="GT12" s="137"/>
      <c r="GU12" s="137"/>
      <c r="GV12" s="137"/>
      <c r="GW12" s="137"/>
      <c r="GX12" s="137"/>
      <c r="GY12" s="137"/>
      <c r="GZ12" s="137"/>
      <c r="HA12" s="137"/>
      <c r="HB12" s="137"/>
      <c r="HC12" s="137"/>
      <c r="HD12" s="135"/>
      <c r="HE12" s="137"/>
      <c r="HF12" s="137"/>
      <c r="HG12" s="137"/>
      <c r="HH12" s="137"/>
      <c r="HI12" s="137"/>
      <c r="HJ12" s="137"/>
      <c r="HK12" s="137"/>
      <c r="HL12" s="137"/>
      <c r="HM12" s="137"/>
      <c r="HN12" s="137"/>
      <c r="HO12" s="137"/>
      <c r="HP12" s="137"/>
      <c r="HQ12" s="137"/>
      <c r="HR12" s="137"/>
      <c r="HS12" s="137"/>
      <c r="HT12" s="137"/>
      <c r="HU12" s="137"/>
      <c r="HV12" s="137"/>
      <c r="HW12" s="137"/>
      <c r="HX12" s="137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32"/>
      <c r="IJ12" s="8"/>
      <c r="IK12" s="8"/>
      <c r="IL12" s="8"/>
      <c r="IM12" s="8"/>
    </row>
    <row r="13" spans="1:243" s="8" customFormat="1" ht="15.75" customHeight="1">
      <c r="A13" s="250" t="s">
        <v>168</v>
      </c>
      <c r="B13" s="187" t="s">
        <v>132</v>
      </c>
      <c r="C13" s="96">
        <v>539.2674892930394</v>
      </c>
      <c r="D13" s="96">
        <f>AU13</f>
        <v>8.813745618625</v>
      </c>
      <c r="E13" s="96">
        <f>BC13</f>
        <v>2.422865534393</v>
      </c>
      <c r="F13" s="96">
        <f>BX13</f>
        <v>14.04</v>
      </c>
      <c r="G13" s="96">
        <v>10.97620388618887</v>
      </c>
      <c r="H13" s="161">
        <v>31.895850807920734</v>
      </c>
      <c r="I13" s="163"/>
      <c r="J13" s="189">
        <f>DL13</f>
        <v>-0.03130594002939517</v>
      </c>
      <c r="K13" s="190">
        <f>DO13</f>
        <v>0.30356012896042217</v>
      </c>
      <c r="L13" s="183"/>
      <c r="M13" s="19" t="s">
        <v>132</v>
      </c>
      <c r="N13" s="70">
        <f>AD13</f>
        <v>1</v>
      </c>
      <c r="O13" s="70">
        <f>-BH13</f>
        <v>1</v>
      </c>
      <c r="P13" s="70">
        <f>-BP13</f>
        <v>1</v>
      </c>
      <c r="Q13" s="70">
        <f>BZ13</f>
        <v>1</v>
      </c>
      <c r="R13" s="70">
        <f>-CQ13</f>
        <v>1</v>
      </c>
      <c r="S13" s="70">
        <f>-DB13</f>
        <v>1</v>
      </c>
      <c r="T13" s="70"/>
      <c r="U13" s="70"/>
      <c r="V13" s="70"/>
      <c r="W13" s="38"/>
      <c r="X13" s="38" t="s">
        <v>132</v>
      </c>
      <c r="Y13" s="38" t="b">
        <f>Z13=X13</f>
        <v>1</v>
      </c>
      <c r="Z13" s="44" t="s">
        <v>132</v>
      </c>
      <c r="AA13" s="58">
        <v>539.2674892930394</v>
      </c>
      <c r="AB13" s="58">
        <v>539.2674892930394</v>
      </c>
      <c r="AC13" s="44">
        <v>3.460564763402821</v>
      </c>
      <c r="AD13" s="18">
        <f>IF((AB13-AF13)/SQRT(AC13*AC13+AH13*AH13)&gt;1.96,1,IF((AB13-AF13)/SQRT(AC13*AC13+AH13*AH13)&lt;-1.96,-1,0))</f>
        <v>1</v>
      </c>
      <c r="AE13">
        <v>1</v>
      </c>
      <c r="AF13">
        <f aca="true" t="shared" si="0" ref="AF13:AF46">(SUMPRODUCT(AE$13:AE$78,AB$13:AB$78)-AE13*AB13)/(SUM(AE$13:AE$78)-AE13)</f>
        <v>492.0566102358589</v>
      </c>
      <c r="AG13">
        <f>AC13*AC13</f>
        <v>11.975508481705223</v>
      </c>
      <c r="AH13">
        <f aca="true" t="shared" si="1" ref="AH13:AH46">SQRT((SUMPRODUCT($AC$13:$AC$78,$AE$13:$AE$78)-AC13*AE13))/(SUM($AE$13:$AE$78)-AE13)</f>
        <v>0.2844012592149914</v>
      </c>
      <c r="AI13" s="44" t="s">
        <v>132</v>
      </c>
      <c r="AJ13" s="38">
        <v>1</v>
      </c>
      <c r="AK13" s="38"/>
      <c r="AL13" s="38"/>
      <c r="AM13">
        <f aca="true" t="shared" si="2" ref="AM13:AM44">VLOOKUP(AN13,$AI$13:$AJ$78,2,FALSE)</f>
        <v>1</v>
      </c>
      <c r="AN13" s="12" t="s">
        <v>132</v>
      </c>
      <c r="AO13" s="88">
        <v>0.396905223272</v>
      </c>
      <c r="AP13" s="89">
        <v>0.258038815953</v>
      </c>
      <c r="AQ13" s="90">
        <v>1.426417897894</v>
      </c>
      <c r="AR13" s="91">
        <v>0.535332619877</v>
      </c>
      <c r="AS13" s="90">
        <v>6.990422497459</v>
      </c>
      <c r="AT13" s="91">
        <v>1.000093460858</v>
      </c>
      <c r="AU13" s="88">
        <f>SUM(AO13,AQ13,AS13)</f>
        <v>8.813745618625</v>
      </c>
      <c r="AV13" s="89">
        <f aca="true" t="shared" si="3" ref="AV13:AV44">SUMSQ(AP13,AR13,AT13)</f>
        <v>1.3533519748937308</v>
      </c>
      <c r="AW13" s="88">
        <v>0.050026547949</v>
      </c>
      <c r="AX13" s="89">
        <v>0.082649575957</v>
      </c>
      <c r="AY13" s="90">
        <v>0.274752061958</v>
      </c>
      <c r="AZ13" s="91">
        <v>0.134658520024</v>
      </c>
      <c r="BA13" s="90">
        <v>2.098086924486</v>
      </c>
      <c r="BB13" s="91">
        <v>0.480217357847</v>
      </c>
      <c r="BC13" s="88">
        <f>SUM(AW13,AY13,BA13)</f>
        <v>2.422865534393</v>
      </c>
      <c r="BD13" s="89">
        <f aca="true" t="shared" si="4" ref="BD13:BD44">SUMSQ(AX13,AZ13,BB13)</f>
        <v>0.25557258019847956</v>
      </c>
      <c r="BE13" s="89"/>
      <c r="BF13" s="88">
        <f>AU13</f>
        <v>8.813745618625</v>
      </c>
      <c r="BG13" s="88">
        <f>AV13</f>
        <v>1.3533519748937308</v>
      </c>
      <c r="BH13" s="18">
        <f>IF((BF13-BJ13)/SQRT(BG13*BG13+BL13*BL13)&gt;1.96,1,IF((BF13-BJ13)/SQRT(BG13*BG13+BL13*BL13)&lt;-1.96,-1,0))</f>
        <v>-1</v>
      </c>
      <c r="BI13">
        <v>1</v>
      </c>
      <c r="BJ13">
        <f aca="true" t="shared" si="5" ref="BJ13:BJ46">(SUMPRODUCT(BI$13:BI$78,BF$13:BF$78)-BI13*BF13)/(SUM(BI$13:BI$78)-BI13)</f>
        <v>25.411848231214883</v>
      </c>
      <c r="BK13">
        <f>BG13*BG13</f>
        <v>1.8315615679487613</v>
      </c>
      <c r="BL13">
        <f aca="true" t="shared" si="6" ref="BL13:BL46">SQRT((SUMPRODUCT(BG$13:BG$78,BI$13:BI$78)-BG13*BI13))/(SUM(BI$13:BI$78)-BI13)</f>
        <v>0.2441314123161381</v>
      </c>
      <c r="BM13" s="89"/>
      <c r="BN13" s="88">
        <f>BC13</f>
        <v>2.422865534393</v>
      </c>
      <c r="BO13" s="88">
        <f>BD13</f>
        <v>0.25557258019847956</v>
      </c>
      <c r="BP13" s="18">
        <f>IF((BN13-BR13)/SQRT(BO13*BO13+BT13*BT13)&gt;1.96,1,IF((BN13-BR13)/SQRT(BO13*BO13+BT13*BT13)&lt;-1.96,-1,0))</f>
        <v>-1</v>
      </c>
      <c r="BQ13">
        <v>1</v>
      </c>
      <c r="BR13">
        <f aca="true" t="shared" si="7" ref="BR13:BR46">(SUMPRODUCT(BQ$13:BQ$78,BN$13:BN$78)-BQ13*BN13)/(SUM(BQ$13:BQ$78)-BQ13)</f>
        <v>12.830267076172788</v>
      </c>
      <c r="BS13">
        <f>BO13*BO13</f>
        <v>0.06531734374930827</v>
      </c>
      <c r="BT13">
        <f aca="true" t="shared" si="8" ref="BT13:BT46">SQRT((SUMPRODUCT(BO$13:BO$78,BQ$13:BQ$78)-BO13*BQ13))/(SUM(BQ$13:BQ$78)-BQ13)</f>
        <v>0.17843045248174388</v>
      </c>
      <c r="BU13" s="89"/>
      <c r="BV13" s="89">
        <f aca="true" t="shared" si="9" ref="BV13:BV44">VLOOKUP(BW13,$CJ$13:$CK$78,2,FALSE)</f>
        <v>1</v>
      </c>
      <c r="BW13" s="109" t="s">
        <v>132</v>
      </c>
      <c r="BX13" s="110">
        <v>14.04</v>
      </c>
      <c r="BY13" s="111">
        <v>0.8099999999999999</v>
      </c>
      <c r="BZ13" s="18">
        <f>IF((BX13-CB13)/SQRT(BY13*BY13+CD13*CD13)&gt;1.96,1,IF((BX13-CB13)/SQRT(BY13*BY13+CD13*CD13)&lt;-1.96,-1,0))</f>
        <v>1</v>
      </c>
      <c r="CA13">
        <v>1</v>
      </c>
      <c r="CB13">
        <f aca="true" t="shared" si="10" ref="CB13:CB46">(SUMPRODUCT(CA$13:CA$78,BX$13:BX$78)-CA13*BX13)/(SUM(CA$13:CA$78)-CA13)</f>
        <v>7.468484848484849</v>
      </c>
      <c r="CC13">
        <f>BY13*BY13</f>
        <v>0.6560999999999999</v>
      </c>
      <c r="CD13">
        <f aca="true" t="shared" si="11" ref="CD13:CD46">SQRT((SUMPRODUCT(BY$13:BY$78,CA$13:CA$78)-BY13*CA13))/(SUM(CA$13:CA$78)-CA13)</f>
        <v>0.12075672027376531</v>
      </c>
      <c r="CE13" s="111"/>
      <c r="CF13" s="89" t="b">
        <f>BW13=CJ13</f>
        <v>1</v>
      </c>
      <c r="CG13" s="89" t="b">
        <f>BW13=M13</f>
        <v>1</v>
      </c>
      <c r="CH13" s="89"/>
      <c r="CI13" t="b">
        <f aca="true" t="shared" si="12" ref="CI13:CI44">CJ13=CM13</f>
        <v>1</v>
      </c>
      <c r="CJ13" s="44" t="s">
        <v>132</v>
      </c>
      <c r="CK13" s="38">
        <v>1</v>
      </c>
      <c r="CL13" s="38">
        <f aca="true" t="shared" si="13" ref="CL13:CL44">VLOOKUP(CM13,$CJ$13:$CK$78,2,FALSE)</f>
        <v>1</v>
      </c>
      <c r="CM13" s="3" t="s">
        <v>132</v>
      </c>
      <c r="CN13" s="22">
        <v>539.2674892930394</v>
      </c>
      <c r="CO13" s="25">
        <v>10.97620388618887</v>
      </c>
      <c r="CP13" s="62">
        <v>1.514372879773803</v>
      </c>
      <c r="CQ13" s="18">
        <f>IF((CO13-CS13)/SQRT(CP13*CP13+CU13*CU13)&gt;1.96,1,IF((CO13-CS13)/SQRT(CP13*CP13+CU13*CU13)&lt;-1.96,-1,0))</f>
        <v>-1</v>
      </c>
      <c r="CR13">
        <v>1</v>
      </c>
      <c r="CS13">
        <f aca="true" t="shared" si="14" ref="CS13:CS46">(SUMPRODUCT(CR$13:CR$78,CO$13:CO$78)-CR13*CO13)/(SUM(CR$13:CR$78)-CR13)</f>
        <v>14.06583886692575</v>
      </c>
      <c r="CT13">
        <f>CP13*CP13</f>
        <v>2.293325218994401</v>
      </c>
      <c r="CU13">
        <f aca="true" t="shared" si="15" ref="CU13:CU46">SQRT((SUMPRODUCT(CP$13:CP$78,CR$13:CR$78)-CP13*CR13))/(SUM(CR$13:CR$78)-CR13)</f>
        <v>0.1932061239976259</v>
      </c>
      <c r="CV13" s="38"/>
      <c r="CW13" s="38"/>
      <c r="CX13" s="38">
        <f aca="true" t="shared" si="16" ref="CX13:CX44">VLOOKUP(CY13,$CJ$13:$CK$78,2,FALSE)</f>
        <v>1</v>
      </c>
      <c r="CY13" s="3" t="s">
        <v>132</v>
      </c>
      <c r="CZ13" s="130">
        <v>31.895850807920734</v>
      </c>
      <c r="DA13" s="92">
        <v>2.464491802167278</v>
      </c>
      <c r="DB13" s="18">
        <f>IF((CZ13-DD13)/SQRT(DA13*DA13+DF13*DF13)&gt;1.96,1,IF((CZ13-DD13)/SQRT(DA13*DA13+DF13*DF13)&lt;-1.96,-1,0))</f>
        <v>-1</v>
      </c>
      <c r="DC13">
        <v>1</v>
      </c>
      <c r="DD13">
        <f aca="true" t="shared" si="17" ref="DD13:DD46">(SUMPRODUCT(DC$13:DC$78,CZ$13:CZ$78)-DC13*CZ13)/(SUM(DC$13:DC$78)-DC13)</f>
        <v>38.47311119167067</v>
      </c>
      <c r="DE13">
        <f>DA13*DA13</f>
        <v>6.073719842949719</v>
      </c>
      <c r="DF13">
        <f aca="true" t="shared" si="18" ref="DF13:DF46">SQRT((SUMPRODUCT(DA$13:DA$78,DC$13:DC$78)-DA13*DC13))/(SUM(DC$13:DC$78)-DC13)</f>
        <v>0.24050965380833833</v>
      </c>
      <c r="DG13" s="38"/>
      <c r="DH13">
        <v>1</v>
      </c>
      <c r="DI13" s="138" t="s">
        <v>132</v>
      </c>
      <c r="DJ13" s="139">
        <v>-0.14221160600231417</v>
      </c>
      <c r="DK13" s="139">
        <v>0.0008178889137364549</v>
      </c>
      <c r="DL13" s="139">
        <v>-0.03130594002939517</v>
      </c>
      <c r="DM13" s="139">
        <v>-0.0413512296542447</v>
      </c>
      <c r="DN13" s="225">
        <v>-0.5277467430219239</v>
      </c>
      <c r="DO13" s="139">
        <v>0.30356012896042217</v>
      </c>
      <c r="DP13" s="226"/>
      <c r="DQ13" s="11" t="b">
        <v>1</v>
      </c>
      <c r="DR13" s="227">
        <v>-0.5277467430219239</v>
      </c>
      <c r="DS13" s="227">
        <v>0.30356012896042217</v>
      </c>
      <c r="DT13" s="227">
        <v>0.27331194509240586</v>
      </c>
      <c r="DU13" s="228" t="s">
        <v>46</v>
      </c>
      <c r="DV13" s="3" t="s">
        <v>132</v>
      </c>
      <c r="DW13" s="11">
        <v>1</v>
      </c>
      <c r="DX13" s="226" t="s">
        <v>46</v>
      </c>
      <c r="DY13" s="227">
        <v>-0.019209062448725087</v>
      </c>
      <c r="DZ13" s="227">
        <v>0.08704107029533754</v>
      </c>
      <c r="EA13" s="227">
        <v>-0.14221160600231417</v>
      </c>
      <c r="EB13" s="227">
        <v>0.11487698587715331</v>
      </c>
      <c r="EC13" s="227">
        <v>0.0008178889137364549</v>
      </c>
      <c r="ED13" s="227">
        <v>0.14114969704390362</v>
      </c>
      <c r="EE13" s="227">
        <v>-0.03130594002939517</v>
      </c>
      <c r="EF13" s="227">
        <v>0.1152699723620262</v>
      </c>
      <c r="EG13" s="227">
        <v>0.06606191083937275</v>
      </c>
      <c r="EH13" s="227">
        <v>0.07810065988080023</v>
      </c>
      <c r="EI13" s="227">
        <v>0.19185246315284948</v>
      </c>
      <c r="EJ13" s="227">
        <v>0.08738011639022797</v>
      </c>
      <c r="EK13" s="227">
        <v>-0.0413512296542447</v>
      </c>
      <c r="EL13" s="227">
        <v>0.0982339653703314</v>
      </c>
      <c r="EM13" s="227">
        <v>-0.5277467430219239</v>
      </c>
      <c r="EN13" s="227">
        <v>0.12486782742775308</v>
      </c>
      <c r="EO13" s="227">
        <v>-0.30356012896042217</v>
      </c>
      <c r="EP13" s="227">
        <v>0.11266783078478777</v>
      </c>
      <c r="EQ13" s="227">
        <v>0.27331194509240586</v>
      </c>
      <c r="ER13" s="227">
        <v>0.08802788433456905</v>
      </c>
      <c r="ES13" s="227"/>
      <c r="ET13" s="227">
        <v>-0.1291388229411172</v>
      </c>
      <c r="EU13" s="227">
        <v>0.003409108362691866</v>
      </c>
      <c r="EV13" s="227">
        <v>-0.06996420729922764</v>
      </c>
      <c r="EW13" s="227">
        <v>0.0037324430175340573</v>
      </c>
      <c r="EX13" s="227">
        <v>0.03402390294573024</v>
      </c>
      <c r="EY13" s="227">
        <v>0.004134973867653389</v>
      </c>
      <c r="EZ13" s="227">
        <v>0.14838785036438393</v>
      </c>
      <c r="FA13" s="227">
        <v>0.002780890710927415</v>
      </c>
      <c r="FB13" s="227">
        <v>0.15518905454133144</v>
      </c>
      <c r="FC13" s="227">
        <v>0.004009712359958641</v>
      </c>
      <c r="FD13" s="227">
        <v>0.05850531878639761</v>
      </c>
      <c r="FE13" s="227">
        <v>0.0033138999271435576</v>
      </c>
      <c r="FF13" s="227">
        <v>0.1350874737081218</v>
      </c>
      <c r="FG13" s="227">
        <v>0.0035095110942957087</v>
      </c>
      <c r="FH13" s="227">
        <v>-0.06197000059912632</v>
      </c>
      <c r="FI13" s="227">
        <v>0.0042626979180032986</v>
      </c>
      <c r="FJ13" s="227">
        <v>-0.14428797560627876</v>
      </c>
      <c r="FK13" s="227">
        <v>0.0031738552401749174</v>
      </c>
      <c r="FL13" s="227">
        <v>0.26690752309747245</v>
      </c>
      <c r="FM13" s="227">
        <v>0.0026722814080468948</v>
      </c>
      <c r="FN13" s="138" t="s">
        <v>132</v>
      </c>
      <c r="FO13" s="229">
        <v>0</v>
      </c>
      <c r="FP13" s="229">
        <v>0</v>
      </c>
      <c r="FQ13" s="229">
        <v>0</v>
      </c>
      <c r="FR13" s="229">
        <v>1</v>
      </c>
      <c r="FS13" s="229">
        <v>0</v>
      </c>
      <c r="FT13" s="229">
        <v>0</v>
      </c>
      <c r="FU13" s="229">
        <v>0</v>
      </c>
      <c r="FV13" s="229">
        <v>0</v>
      </c>
      <c r="FW13" s="229">
        <v>0</v>
      </c>
      <c r="FX13" s="229">
        <v>0</v>
      </c>
      <c r="FY13" s="229">
        <v>0</v>
      </c>
      <c r="FZ13" s="229">
        <v>0</v>
      </c>
      <c r="GA13" s="229">
        <v>0</v>
      </c>
      <c r="GB13" s="229">
        <v>0</v>
      </c>
      <c r="GC13" s="229">
        <v>-1</v>
      </c>
      <c r="GD13" s="229">
        <v>0</v>
      </c>
      <c r="GE13" s="230">
        <v>0</v>
      </c>
      <c r="GF13" s="230">
        <v>0</v>
      </c>
      <c r="GG13" s="229">
        <v>0</v>
      </c>
      <c r="GH13" s="229" t="e">
        <v>#VALUE!</v>
      </c>
      <c r="GI13" s="11"/>
      <c r="GJ13" s="229">
        <v>0</v>
      </c>
      <c r="GK13" s="229">
        <v>0</v>
      </c>
      <c r="GL13" s="229">
        <v>0</v>
      </c>
      <c r="GM13" s="229">
        <v>1</v>
      </c>
      <c r="GN13" s="229">
        <v>0</v>
      </c>
      <c r="GO13" s="229">
        <v>1</v>
      </c>
      <c r="GP13" s="229">
        <v>0</v>
      </c>
      <c r="GQ13" s="229">
        <v>0</v>
      </c>
      <c r="GR13" s="229">
        <v>0</v>
      </c>
      <c r="GS13" s="229">
        <v>0</v>
      </c>
      <c r="GT13" s="229">
        <v>1</v>
      </c>
      <c r="GU13" s="229">
        <v>1</v>
      </c>
      <c r="GV13" s="229">
        <v>0</v>
      </c>
      <c r="GW13" s="229">
        <v>0</v>
      </c>
      <c r="GX13" s="229">
        <v>1</v>
      </c>
      <c r="GY13" s="229">
        <v>0</v>
      </c>
      <c r="GZ13" s="229">
        <v>1</v>
      </c>
      <c r="HA13" s="229">
        <v>0</v>
      </c>
      <c r="HB13" s="229">
        <v>1</v>
      </c>
      <c r="HC13" s="229" t="e">
        <v>#DIV/0!</v>
      </c>
      <c r="HD13" s="11"/>
      <c r="HE13" s="229">
        <v>0</v>
      </c>
      <c r="HF13" s="229">
        <v>0</v>
      </c>
      <c r="HG13" s="229">
        <v>0</v>
      </c>
      <c r="HH13" s="229">
        <v>3</v>
      </c>
      <c r="HI13" s="229">
        <v>0</v>
      </c>
      <c r="HJ13" s="229">
        <v>2</v>
      </c>
      <c r="HK13" s="229">
        <v>0</v>
      </c>
      <c r="HL13" s="229">
        <v>0</v>
      </c>
      <c r="HM13" s="229">
        <v>0</v>
      </c>
      <c r="HN13" s="229">
        <v>0</v>
      </c>
      <c r="HO13" s="229">
        <v>2</v>
      </c>
      <c r="HP13" s="229">
        <v>2</v>
      </c>
      <c r="HQ13" s="229">
        <v>0</v>
      </c>
      <c r="HR13" s="229">
        <v>0</v>
      </c>
      <c r="HS13" s="229">
        <v>6</v>
      </c>
      <c r="HT13" s="229">
        <v>0</v>
      </c>
      <c r="HU13" s="229">
        <v>5</v>
      </c>
      <c r="HV13" s="229">
        <v>0</v>
      </c>
      <c r="HW13" s="229">
        <v>2</v>
      </c>
      <c r="HX13" s="229" t="e">
        <v>#DIV/0!</v>
      </c>
      <c r="II13" s="141"/>
    </row>
    <row r="14" spans="1:243" s="8" customFormat="1" ht="12.75">
      <c r="A14" s="251"/>
      <c r="B14" s="187" t="s">
        <v>119</v>
      </c>
      <c r="C14" s="96">
        <v>535.8779753140661</v>
      </c>
      <c r="D14" s="96">
        <f aca="true" t="shared" si="19" ref="D14:D46">AU14</f>
        <v>12.996411146868</v>
      </c>
      <c r="E14" s="96">
        <f aca="true" t="shared" si="20" ref="E14:E46">BC14</f>
        <v>3.200995545193</v>
      </c>
      <c r="F14" s="96">
        <f aca="true" t="shared" si="21" ref="F14:F77">BX14</f>
        <v>11.41</v>
      </c>
      <c r="G14" s="96">
        <v>7.83584325368811</v>
      </c>
      <c r="H14" s="161">
        <v>31.069292890634426</v>
      </c>
      <c r="I14" s="163"/>
      <c r="J14" s="189">
        <f aca="true" t="shared" si="22" ref="J14:J77">DL14</f>
        <v>-0.014462612632731034</v>
      </c>
      <c r="K14" s="190">
        <f aca="true" t="shared" si="23" ref="K14:K77">DO14</f>
        <v>0.08272492166128809</v>
      </c>
      <c r="L14" s="183"/>
      <c r="M14" s="19" t="s">
        <v>119</v>
      </c>
      <c r="N14" s="70">
        <f aca="true" t="shared" si="24" ref="N14:N77">AD14</f>
        <v>1</v>
      </c>
      <c r="O14" s="70">
        <f aca="true" t="shared" si="25" ref="O14:O77">-BH14</f>
        <v>1</v>
      </c>
      <c r="P14" s="70">
        <f aca="true" t="shared" si="26" ref="P14:P77">-BP14</f>
        <v>1</v>
      </c>
      <c r="Q14" s="70">
        <f aca="true" t="shared" si="27" ref="Q14:Q77">BZ14</f>
        <v>1</v>
      </c>
      <c r="R14" s="70">
        <f aca="true" t="shared" si="28" ref="R14:R77">-CQ14</f>
        <v>1</v>
      </c>
      <c r="S14" s="70">
        <f aca="true" t="shared" si="29" ref="S14:S77">-DB14</f>
        <v>1</v>
      </c>
      <c r="T14" s="70"/>
      <c r="U14" s="70"/>
      <c r="V14" s="70"/>
      <c r="W14" s="38"/>
      <c r="X14" s="38" t="s">
        <v>119</v>
      </c>
      <c r="Y14" s="38" t="b">
        <f aca="true" t="shared" si="30" ref="Y14:Y77">Z14=X14</f>
        <v>1</v>
      </c>
      <c r="Z14" s="44" t="s">
        <v>119</v>
      </c>
      <c r="AA14" s="58">
        <v>535.8779753140661</v>
      </c>
      <c r="AB14" s="58">
        <v>535.8779753140661</v>
      </c>
      <c r="AC14" s="44">
        <v>2.2538269479851785</v>
      </c>
      <c r="AD14" s="18">
        <f aca="true" t="shared" si="31" ref="AD14:AD77">IF((AB14-AF14)/SQRT(AC14*AC14+AH14*AH14)&gt;1.96,1,IF((AB14-AF14)/SQRT(AC14*AC14+AH14*AH14)&lt;-1.96,-1,0))</f>
        <v>1</v>
      </c>
      <c r="AE14" s="38">
        <v>1</v>
      </c>
      <c r="AF14">
        <f t="shared" si="0"/>
        <v>492.15932278067623</v>
      </c>
      <c r="AG14">
        <f aca="true" t="shared" si="32" ref="AG14:AG77">AC14*AC14</f>
        <v>5.0797359114641845</v>
      </c>
      <c r="AH14">
        <f t="shared" si="1"/>
        <v>0.28634278719055406</v>
      </c>
      <c r="AI14" s="44" t="s">
        <v>119</v>
      </c>
      <c r="AJ14" s="38">
        <v>2</v>
      </c>
      <c r="AK14" s="38"/>
      <c r="AL14" s="38"/>
      <c r="AM14">
        <f t="shared" si="2"/>
        <v>2</v>
      </c>
      <c r="AN14" s="12" t="s">
        <v>119</v>
      </c>
      <c r="AO14" s="88">
        <v>0.312378548268</v>
      </c>
      <c r="AP14" s="89">
        <v>0.106017633989</v>
      </c>
      <c r="AQ14" s="90">
        <v>2.547847799065</v>
      </c>
      <c r="AR14" s="91">
        <v>0.361612692335</v>
      </c>
      <c r="AS14" s="90">
        <v>10.136184799535</v>
      </c>
      <c r="AT14" s="91">
        <v>0.741769076408</v>
      </c>
      <c r="AU14" s="88">
        <f aca="true" t="shared" si="33" ref="AU14:AU77">SUM(AO14,AQ14,AS14)</f>
        <v>12.996411146868</v>
      </c>
      <c r="AV14" s="89">
        <f t="shared" si="3"/>
        <v>0.6922248406895704</v>
      </c>
      <c r="AW14" s="88">
        <v>0.129232923261</v>
      </c>
      <c r="AX14" s="89">
        <v>0.09742733666</v>
      </c>
      <c r="AY14" s="90">
        <v>0.456823730208</v>
      </c>
      <c r="AZ14" s="91">
        <v>0.197614127802</v>
      </c>
      <c r="BA14" s="90">
        <v>2.614938891724</v>
      </c>
      <c r="BB14" s="91">
        <v>0.416723045085</v>
      </c>
      <c r="BC14" s="88">
        <f aca="true" t="shared" si="34" ref="BC14:BC77">SUM(AW14,AY14,BA14)</f>
        <v>3.200995545193</v>
      </c>
      <c r="BD14" s="89">
        <f t="shared" si="4"/>
        <v>0.22220152574052113</v>
      </c>
      <c r="BE14" s="89"/>
      <c r="BF14" s="88">
        <f aca="true" t="shared" si="35" ref="BF14:BF77">AU14</f>
        <v>12.996411146868</v>
      </c>
      <c r="BG14" s="88">
        <f aca="true" t="shared" si="36" ref="BG14:BG77">AV14</f>
        <v>0.6922248406895704</v>
      </c>
      <c r="BH14" s="18">
        <f aca="true" t="shared" si="37" ref="BH14:BH77">IF((BF14-BJ14)/SQRT(BG14*BG14+BL14*BL14)&gt;1.96,1,IF((BF14-BJ14)/SQRT(BG14*BG14+BL14*BL14)&lt;-1.96,-1,0))</f>
        <v>-1</v>
      </c>
      <c r="BI14">
        <v>1</v>
      </c>
      <c r="BJ14">
        <f t="shared" si="5"/>
        <v>25.285100790965096</v>
      </c>
      <c r="BK14">
        <f aca="true" t="shared" si="38" ref="BK14:BK77">BG14*BG14</f>
        <v>0.4791752300677011</v>
      </c>
      <c r="BL14">
        <f t="shared" si="6"/>
        <v>0.2453716407883509</v>
      </c>
      <c r="BM14" s="89"/>
      <c r="BN14" s="88">
        <f aca="true" t="shared" si="39" ref="BN14:BN77">BC14</f>
        <v>3.200995545193</v>
      </c>
      <c r="BO14" s="88">
        <f aca="true" t="shared" si="40" ref="BO14:BO77">BD14</f>
        <v>0.22220152574052113</v>
      </c>
      <c r="BP14" s="18">
        <f aca="true" t="shared" si="41" ref="BP14:BP77">IF((BN14-BR14)/SQRT(BO14*BO14+BT14*BT14)&gt;1.96,1,IF((BN14-BR14)/SQRT(BO14*BO14+BT14*BT14)&lt;-1.96,-1,0))</f>
        <v>-1</v>
      </c>
      <c r="BQ14">
        <v>1</v>
      </c>
      <c r="BR14">
        <f t="shared" si="7"/>
        <v>12.806687378875818</v>
      </c>
      <c r="BS14">
        <f aca="true" t="shared" si="42" ref="BS14:BS77">BO14*BO14</f>
        <v>0.04937351804141547</v>
      </c>
      <c r="BT14">
        <f t="shared" si="8"/>
        <v>0.17851630214821473</v>
      </c>
      <c r="BU14" s="89"/>
      <c r="BV14" s="89">
        <f t="shared" si="9"/>
        <v>2</v>
      </c>
      <c r="BW14" s="109" t="s">
        <v>119</v>
      </c>
      <c r="BX14" s="110">
        <v>11.41</v>
      </c>
      <c r="BY14" s="111">
        <v>0.5499999999999999</v>
      </c>
      <c r="BZ14" s="18">
        <f aca="true" t="shared" si="43" ref="BZ14:BZ77">IF((BX14-CB14)/SQRT(BY14*BY14+CD14*CD14)&gt;1.96,1,IF((BX14-CB14)/SQRT(BY14*BY14+CD14*CD14)&lt;-1.96,-1,0))</f>
        <v>1</v>
      </c>
      <c r="CA14">
        <v>1</v>
      </c>
      <c r="CB14">
        <f t="shared" si="10"/>
        <v>7.548181818181818</v>
      </c>
      <c r="CC14">
        <f aca="true" t="shared" si="44" ref="CC14:CC77">BY14*BY14</f>
        <v>0.30249999999999994</v>
      </c>
      <c r="CD14">
        <f t="shared" si="11"/>
        <v>0.12174126925212526</v>
      </c>
      <c r="CE14" s="111"/>
      <c r="CF14" s="89" t="b">
        <f aca="true" t="shared" si="45" ref="CF14:CF77">BW14=CJ14</f>
        <v>1</v>
      </c>
      <c r="CG14" s="89" t="b">
        <f aca="true" t="shared" si="46" ref="CG14:CG77">BW14=M14</f>
        <v>1</v>
      </c>
      <c r="CH14" s="89"/>
      <c r="CI14" t="b">
        <f t="shared" si="12"/>
        <v>1</v>
      </c>
      <c r="CJ14" s="44" t="s">
        <v>119</v>
      </c>
      <c r="CK14" s="38">
        <v>2</v>
      </c>
      <c r="CL14" s="38">
        <f t="shared" si="13"/>
        <v>2</v>
      </c>
      <c r="CM14" s="3" t="s">
        <v>119</v>
      </c>
      <c r="CN14" s="22">
        <v>535.8779753140661</v>
      </c>
      <c r="CO14" s="25">
        <v>7.83584325368811</v>
      </c>
      <c r="CP14" s="62">
        <v>0.8166870361557184</v>
      </c>
      <c r="CQ14" s="18">
        <f aca="true" t="shared" si="47" ref="CQ14:CQ77">IF((CO14-CS14)/SQRT(CP14*CP14+CU14*CU14)&gt;1.96,1,IF((CO14-CS14)/SQRT(CP14*CP14+CU14*CU14)&lt;-1.96,-1,0))</f>
        <v>-1</v>
      </c>
      <c r="CR14">
        <v>1</v>
      </c>
      <c r="CS14">
        <f t="shared" si="14"/>
        <v>14.161001310334864</v>
      </c>
      <c r="CT14">
        <f aca="true" t="shared" si="48" ref="CT14:CT77">CP14*CP14</f>
        <v>0.6669777150248116</v>
      </c>
      <c r="CU14">
        <f t="shared" si="15"/>
        <v>0.1948570575402679</v>
      </c>
      <c r="CV14" s="38"/>
      <c r="CW14" s="38"/>
      <c r="CX14" s="38">
        <f t="shared" si="16"/>
        <v>2</v>
      </c>
      <c r="CY14" s="3" t="s">
        <v>119</v>
      </c>
      <c r="CZ14" s="130">
        <v>31.069292890634426</v>
      </c>
      <c r="DA14" s="92">
        <v>1.656340333444972</v>
      </c>
      <c r="DB14" s="18">
        <f aca="true" t="shared" si="49" ref="DB14:DB77">IF((CZ14-DD14)/SQRT(DA14*DA14+DF14*DF14)&gt;1.96,1,IF((CZ14-DD14)/SQRT(DA14*DA14+DF14*DF14)&lt;-1.96,-1,0))</f>
        <v>-1</v>
      </c>
      <c r="DC14">
        <v>1</v>
      </c>
      <c r="DD14">
        <f t="shared" si="17"/>
        <v>38.4981584012854</v>
      </c>
      <c r="DE14">
        <f aca="true" t="shared" si="50" ref="DE14:DE77">DA14*DA14</f>
        <v>2.743463300196601</v>
      </c>
      <c r="DF14">
        <f t="shared" si="18"/>
        <v>0.24204751139052025</v>
      </c>
      <c r="DG14" s="38"/>
      <c r="DH14">
        <v>2</v>
      </c>
      <c r="DI14" s="138" t="s">
        <v>119</v>
      </c>
      <c r="DJ14" s="139">
        <v>0.17282518267763422</v>
      </c>
      <c r="DK14" s="139">
        <v>-0.014462612632731034</v>
      </c>
      <c r="DL14" s="139">
        <v>-0.014462612632731034</v>
      </c>
      <c r="DM14" s="139">
        <v>0.12868250629206704</v>
      </c>
      <c r="DN14" s="225">
        <v>-0.008317444952132375</v>
      </c>
      <c r="DO14" s="139">
        <v>0.08272492166128809</v>
      </c>
      <c r="DP14" s="226"/>
      <c r="DQ14" s="11" t="b">
        <v>1</v>
      </c>
      <c r="DR14" s="227">
        <v>-0.008317444952132375</v>
      </c>
      <c r="DS14" s="227">
        <v>0.08272492166128809</v>
      </c>
      <c r="DT14" s="227">
        <v>0.31251726519473594</v>
      </c>
      <c r="DU14" s="228" t="s">
        <v>32</v>
      </c>
      <c r="DV14" s="3" t="s">
        <v>119</v>
      </c>
      <c r="DW14" s="11">
        <v>1</v>
      </c>
      <c r="DX14" s="226" t="s">
        <v>32</v>
      </c>
      <c r="DY14" s="227">
        <v>0.03247739790949364</v>
      </c>
      <c r="DZ14" s="227">
        <v>0.07239177845346137</v>
      </c>
      <c r="EA14" s="227">
        <v>0.17282518267763422</v>
      </c>
      <c r="EB14" s="227">
        <v>0.05891128548022488</v>
      </c>
      <c r="EC14" s="227">
        <v>-0.014462612632731034</v>
      </c>
      <c r="ED14" s="227">
        <v>0.08796718235895062</v>
      </c>
      <c r="EE14" s="227">
        <v>-0.014462612632731034</v>
      </c>
      <c r="EF14" s="227">
        <v>0.08796718235895062</v>
      </c>
      <c r="EG14" s="227">
        <v>0.230900600669916</v>
      </c>
      <c r="EH14" s="227">
        <v>0.11063620780013796</v>
      </c>
      <c r="EI14" s="227">
        <v>0.014444215399697083</v>
      </c>
      <c r="EJ14" s="227">
        <v>0.08902953662708274</v>
      </c>
      <c r="EK14" s="227">
        <v>0.12868250629206704</v>
      </c>
      <c r="EL14" s="227">
        <v>0.08242995042417846</v>
      </c>
      <c r="EM14" s="227">
        <v>-0.008317444952132375</v>
      </c>
      <c r="EN14" s="227">
        <v>0.08662999204841847</v>
      </c>
      <c r="EO14" s="227">
        <v>-0.08272492166128809</v>
      </c>
      <c r="EP14" s="227">
        <v>0.06539091496388152</v>
      </c>
      <c r="EQ14" s="227">
        <v>0.31251726519473594</v>
      </c>
      <c r="ER14" s="227">
        <v>0.06481270584999559</v>
      </c>
      <c r="ES14" s="227"/>
      <c r="ET14" s="227">
        <v>-0.13070507931560868</v>
      </c>
      <c r="EU14" s="227">
        <v>0.0034611440050309385</v>
      </c>
      <c r="EV14" s="227">
        <v>-0.07951077665316549</v>
      </c>
      <c r="EW14" s="227">
        <v>0.003942540591722869</v>
      </c>
      <c r="EX14" s="227">
        <v>0.034486948447138344</v>
      </c>
      <c r="EY14" s="227">
        <v>0.004344833869606487</v>
      </c>
      <c r="EZ14" s="227">
        <v>0.14787744650387896</v>
      </c>
      <c r="FA14" s="227">
        <v>0.002868835198154729</v>
      </c>
      <c r="FB14" s="227">
        <v>0.1501939427282847</v>
      </c>
      <c r="FC14" s="227">
        <v>0.003885822264731676</v>
      </c>
      <c r="FD14" s="227">
        <v>0.0638813262940689</v>
      </c>
      <c r="FE14" s="227">
        <v>0.0033081477998426092</v>
      </c>
      <c r="FF14" s="227">
        <v>0.12993493625520325</v>
      </c>
      <c r="FG14" s="227">
        <v>0.0035664827305867835</v>
      </c>
      <c r="FH14" s="227">
        <v>-0.07771028235881698</v>
      </c>
      <c r="FI14" s="227">
        <v>0.004415344981702107</v>
      </c>
      <c r="FJ14" s="227">
        <v>-0.15097995158504038</v>
      </c>
      <c r="FK14" s="227">
        <v>0.0033373282028133252</v>
      </c>
      <c r="FL14" s="227">
        <v>0.26571948309437154</v>
      </c>
      <c r="FM14" s="227">
        <v>0.0027455089174932136</v>
      </c>
      <c r="FN14" s="138" t="s">
        <v>119</v>
      </c>
      <c r="FO14" s="229">
        <v>1</v>
      </c>
      <c r="FP14" s="229">
        <v>0</v>
      </c>
      <c r="FQ14" s="229">
        <v>1</v>
      </c>
      <c r="FR14" s="229">
        <v>0</v>
      </c>
      <c r="FS14" s="229">
        <v>0</v>
      </c>
      <c r="FT14" s="229">
        <v>0</v>
      </c>
      <c r="FU14" s="229">
        <v>0</v>
      </c>
      <c r="FV14" s="229">
        <v>0</v>
      </c>
      <c r="FW14" s="229">
        <v>0</v>
      </c>
      <c r="FX14" s="229">
        <v>0</v>
      </c>
      <c r="FY14" s="229">
        <v>0</v>
      </c>
      <c r="FZ14" s="229">
        <v>0</v>
      </c>
      <c r="GA14" s="229">
        <v>0</v>
      </c>
      <c r="GB14" s="229">
        <v>0</v>
      </c>
      <c r="GC14" s="229">
        <v>0</v>
      </c>
      <c r="GD14" s="229">
        <v>0</v>
      </c>
      <c r="GE14" s="230">
        <v>0</v>
      </c>
      <c r="GF14" s="230">
        <v>0</v>
      </c>
      <c r="GG14" s="229">
        <v>0</v>
      </c>
      <c r="GH14" s="229" t="e">
        <v>#VALUE!</v>
      </c>
      <c r="GI14" s="11"/>
      <c r="GJ14" s="229">
        <v>0</v>
      </c>
      <c r="GK14" s="229">
        <v>0</v>
      </c>
      <c r="GL14" s="229">
        <v>1</v>
      </c>
      <c r="GM14" s="229">
        <v>1</v>
      </c>
      <c r="GN14" s="229">
        <v>0</v>
      </c>
      <c r="GO14" s="229">
        <v>1</v>
      </c>
      <c r="GP14" s="229">
        <v>0</v>
      </c>
      <c r="GQ14" s="229">
        <v>0</v>
      </c>
      <c r="GR14" s="229">
        <v>1</v>
      </c>
      <c r="GS14" s="229">
        <v>1</v>
      </c>
      <c r="GT14" s="229">
        <v>0</v>
      </c>
      <c r="GU14" s="229">
        <v>0</v>
      </c>
      <c r="GV14" s="229">
        <v>0</v>
      </c>
      <c r="GW14" s="229">
        <v>1</v>
      </c>
      <c r="GX14" s="229">
        <v>0</v>
      </c>
      <c r="GY14" s="229">
        <v>0</v>
      </c>
      <c r="GZ14" s="229">
        <v>0</v>
      </c>
      <c r="HA14" s="229">
        <v>0</v>
      </c>
      <c r="HB14" s="229">
        <v>1</v>
      </c>
      <c r="HC14" s="229" t="e">
        <v>#DIV/0!</v>
      </c>
      <c r="HD14" s="11"/>
      <c r="HE14" s="229">
        <v>0</v>
      </c>
      <c r="HF14" s="229">
        <v>0</v>
      </c>
      <c r="HG14" s="229">
        <v>3</v>
      </c>
      <c r="HH14" s="229">
        <v>2</v>
      </c>
      <c r="HI14" s="229">
        <v>0</v>
      </c>
      <c r="HJ14" s="229">
        <v>2</v>
      </c>
      <c r="HK14" s="229">
        <v>0</v>
      </c>
      <c r="HL14" s="229">
        <v>0</v>
      </c>
      <c r="HM14" s="229">
        <v>2</v>
      </c>
      <c r="HN14" s="229">
        <v>2</v>
      </c>
      <c r="HO14" s="229">
        <v>0</v>
      </c>
      <c r="HP14" s="229">
        <v>0</v>
      </c>
      <c r="HQ14" s="229">
        <v>0</v>
      </c>
      <c r="HR14" s="229">
        <v>2</v>
      </c>
      <c r="HS14" s="229">
        <v>0</v>
      </c>
      <c r="HT14" s="229">
        <v>0</v>
      </c>
      <c r="HU14" s="229">
        <v>0</v>
      </c>
      <c r="HV14" s="229">
        <v>0</v>
      </c>
      <c r="HW14" s="229">
        <v>2</v>
      </c>
      <c r="HX14" s="229" t="e">
        <v>#DIV/0!</v>
      </c>
      <c r="II14" s="16"/>
    </row>
    <row r="15" spans="1:243" s="8" customFormat="1" ht="12.75">
      <c r="A15" s="251"/>
      <c r="B15" s="187" t="s">
        <v>125</v>
      </c>
      <c r="C15" s="96">
        <v>524.241844966044</v>
      </c>
      <c r="D15" s="96">
        <f t="shared" si="19"/>
        <v>14.473660625846</v>
      </c>
      <c r="E15" s="96">
        <f t="shared" si="20"/>
        <v>6.049110461572</v>
      </c>
      <c r="F15" s="96">
        <f t="shared" si="21"/>
        <v>9.8</v>
      </c>
      <c r="G15" s="96">
        <v>8.618125425504141</v>
      </c>
      <c r="H15" s="161">
        <v>31.72187457859638</v>
      </c>
      <c r="I15" s="163"/>
      <c r="J15" s="189">
        <f t="shared" si="22"/>
        <v>0.026254857584621427</v>
      </c>
      <c r="K15" s="190">
        <f t="shared" si="23"/>
        <v>0.08625432621543731</v>
      </c>
      <c r="L15" s="183"/>
      <c r="M15" s="19" t="s">
        <v>125</v>
      </c>
      <c r="N15" s="70">
        <f t="shared" si="24"/>
        <v>1</v>
      </c>
      <c r="O15" s="70">
        <f t="shared" si="25"/>
        <v>1</v>
      </c>
      <c r="P15" s="70">
        <f t="shared" si="26"/>
        <v>1</v>
      </c>
      <c r="Q15" s="70">
        <f t="shared" si="27"/>
        <v>1</v>
      </c>
      <c r="R15" s="70">
        <f t="shared" si="28"/>
        <v>1</v>
      </c>
      <c r="S15" s="70">
        <f t="shared" si="29"/>
        <v>1</v>
      </c>
      <c r="T15" s="70"/>
      <c r="U15" s="70"/>
      <c r="V15" s="70"/>
      <c r="W15" s="38"/>
      <c r="X15" s="38" t="s">
        <v>125</v>
      </c>
      <c r="Y15" s="38" t="b">
        <f t="shared" si="30"/>
        <v>1</v>
      </c>
      <c r="Z15" s="43" t="s">
        <v>125</v>
      </c>
      <c r="AA15" s="50">
        <v>524.241844966044</v>
      </c>
      <c r="AB15" s="50">
        <v>524.241844966044</v>
      </c>
      <c r="AC15" s="43">
        <v>1.4831744194213972</v>
      </c>
      <c r="AD15" s="18">
        <f t="shared" si="31"/>
        <v>1</v>
      </c>
      <c r="AE15" s="38">
        <v>1</v>
      </c>
      <c r="AF15">
        <f t="shared" si="0"/>
        <v>492.5119327912224</v>
      </c>
      <c r="AG15">
        <f t="shared" si="32"/>
        <v>2.1998063584259984</v>
      </c>
      <c r="AH15">
        <f t="shared" si="1"/>
        <v>0.2875758364030412</v>
      </c>
      <c r="AI15" s="43" t="s">
        <v>125</v>
      </c>
      <c r="AJ15" s="38">
        <v>3</v>
      </c>
      <c r="AK15" s="38"/>
      <c r="AL15" s="38"/>
      <c r="AM15">
        <f t="shared" si="2"/>
        <v>3</v>
      </c>
      <c r="AN15" s="12" t="s">
        <v>125</v>
      </c>
      <c r="AO15" s="83">
        <v>0.639593702848</v>
      </c>
      <c r="AP15" s="14">
        <v>0.120885103578</v>
      </c>
      <c r="AQ15" s="86">
        <v>3.040612714783</v>
      </c>
      <c r="AR15" s="13">
        <v>0.303507891463</v>
      </c>
      <c r="AS15" s="86">
        <v>10.793454208215</v>
      </c>
      <c r="AT15" s="13">
        <v>0.55973158809</v>
      </c>
      <c r="AU15" s="88">
        <f t="shared" si="33"/>
        <v>14.473660625846</v>
      </c>
      <c r="AV15" s="89">
        <f t="shared" si="3"/>
        <v>0.42002969915313343</v>
      </c>
      <c r="AW15" s="83">
        <v>0.090359543105</v>
      </c>
      <c r="AX15" s="14">
        <v>0.03971387876</v>
      </c>
      <c r="AY15" s="86">
        <v>0.944948166969</v>
      </c>
      <c r="AZ15" s="13">
        <v>0.160938925767</v>
      </c>
      <c r="BA15" s="86">
        <v>5.013802751498</v>
      </c>
      <c r="BB15" s="13">
        <v>0.368404102014</v>
      </c>
      <c r="BC15" s="88">
        <f t="shared" si="34"/>
        <v>6.049110461572</v>
      </c>
      <c r="BD15" s="89">
        <f t="shared" si="4"/>
        <v>0.1632001123739416</v>
      </c>
      <c r="BE15" s="89"/>
      <c r="BF15" s="88">
        <f t="shared" si="35"/>
        <v>14.473660625846</v>
      </c>
      <c r="BG15" s="88">
        <f t="shared" si="36"/>
        <v>0.42002969915313343</v>
      </c>
      <c r="BH15" s="18">
        <f t="shared" si="37"/>
        <v>-1</v>
      </c>
      <c r="BI15">
        <v>1</v>
      </c>
      <c r="BJ15">
        <f t="shared" si="5"/>
        <v>25.24033565523849</v>
      </c>
      <c r="BK15">
        <f t="shared" si="38"/>
        <v>0.17642494817067178</v>
      </c>
      <c r="BL15">
        <f t="shared" si="6"/>
        <v>0.2458804419389354</v>
      </c>
      <c r="BM15" s="89"/>
      <c r="BN15" s="88">
        <f t="shared" si="39"/>
        <v>6.049110461572</v>
      </c>
      <c r="BO15" s="88">
        <f t="shared" si="40"/>
        <v>0.1632001123739416</v>
      </c>
      <c r="BP15" s="18">
        <f t="shared" si="41"/>
        <v>-1</v>
      </c>
      <c r="BQ15">
        <v>1</v>
      </c>
      <c r="BR15">
        <f t="shared" si="7"/>
        <v>12.720380866258273</v>
      </c>
      <c r="BS15">
        <f t="shared" si="42"/>
        <v>0.02663427667886717</v>
      </c>
      <c r="BT15">
        <f t="shared" si="8"/>
        <v>0.1786679869915627</v>
      </c>
      <c r="BU15" s="89"/>
      <c r="BV15" s="89">
        <f t="shared" si="9"/>
        <v>3</v>
      </c>
      <c r="BW15" s="109" t="s">
        <v>125</v>
      </c>
      <c r="BX15" s="110">
        <v>9.8</v>
      </c>
      <c r="BY15" s="111">
        <v>0.44999999999999996</v>
      </c>
      <c r="BZ15" s="18">
        <f t="shared" si="43"/>
        <v>1</v>
      </c>
      <c r="CA15">
        <v>1</v>
      </c>
      <c r="CB15">
        <f t="shared" si="10"/>
        <v>7.596969696969697</v>
      </c>
      <c r="CC15">
        <f t="shared" si="44"/>
        <v>0.20249999999999996</v>
      </c>
      <c r="CD15">
        <f t="shared" si="11"/>
        <v>0.12211782836127204</v>
      </c>
      <c r="CE15" s="111"/>
      <c r="CF15" s="89" t="b">
        <f t="shared" si="45"/>
        <v>1</v>
      </c>
      <c r="CG15" s="89" t="b">
        <f t="shared" si="46"/>
        <v>1</v>
      </c>
      <c r="CH15" s="89"/>
      <c r="CI15" t="b">
        <f t="shared" si="12"/>
        <v>1</v>
      </c>
      <c r="CJ15" s="43" t="s">
        <v>125</v>
      </c>
      <c r="CK15" s="38">
        <v>3</v>
      </c>
      <c r="CL15" s="38">
        <f t="shared" si="13"/>
        <v>3</v>
      </c>
      <c r="CM15" s="3" t="s">
        <v>125</v>
      </c>
      <c r="CN15" s="22">
        <v>524.241844966044</v>
      </c>
      <c r="CO15" s="26">
        <v>8.618125425504141</v>
      </c>
      <c r="CP15" s="64">
        <v>0.7360083011295757</v>
      </c>
      <c r="CQ15" s="18">
        <f t="shared" si="47"/>
        <v>-1</v>
      </c>
      <c r="CR15">
        <v>1</v>
      </c>
      <c r="CS15">
        <f t="shared" si="14"/>
        <v>14.137295789976802</v>
      </c>
      <c r="CT15">
        <f t="shared" si="48"/>
        <v>0.5417082193316443</v>
      </c>
      <c r="CU15">
        <f t="shared" si="15"/>
        <v>0.19504706619014242</v>
      </c>
      <c r="CV15" s="38"/>
      <c r="CW15" s="38"/>
      <c r="CX15" s="38">
        <f t="shared" si="16"/>
        <v>3</v>
      </c>
      <c r="CY15" s="3" t="s">
        <v>125</v>
      </c>
      <c r="CZ15" s="131">
        <v>31.72187457859638</v>
      </c>
      <c r="DA15" s="92">
        <v>1.4409285976606554</v>
      </c>
      <c r="DB15" s="18">
        <f t="shared" si="49"/>
        <v>-1</v>
      </c>
      <c r="DC15">
        <v>1</v>
      </c>
      <c r="DD15">
        <f t="shared" si="17"/>
        <v>38.47838319861989</v>
      </c>
      <c r="DE15">
        <f t="shared" si="50"/>
        <v>2.076275223556303</v>
      </c>
      <c r="DF15">
        <f t="shared" si="18"/>
        <v>0.24245577883452513</v>
      </c>
      <c r="DG15" s="38"/>
      <c r="DH15">
        <v>3</v>
      </c>
      <c r="DI15" s="138" t="s">
        <v>125</v>
      </c>
      <c r="DJ15" s="139">
        <v>0.008671546829151585</v>
      </c>
      <c r="DK15" s="139">
        <v>0.14440784261795517</v>
      </c>
      <c r="DL15" s="139">
        <v>0.026254857584621427</v>
      </c>
      <c r="DM15" s="139">
        <v>0.17539432468151522</v>
      </c>
      <c r="DN15" s="225">
        <v>-0.05464954508239227</v>
      </c>
      <c r="DO15" s="139">
        <v>0.08625432621543731</v>
      </c>
      <c r="DP15" s="226"/>
      <c r="DQ15" s="11" t="b">
        <v>1</v>
      </c>
      <c r="DR15" s="227">
        <v>-0.05464954508239227</v>
      </c>
      <c r="DS15" s="227">
        <v>0.08625432621543731</v>
      </c>
      <c r="DT15" s="227">
        <v>0.15895932565634868</v>
      </c>
      <c r="DU15" s="228" t="s">
        <v>39</v>
      </c>
      <c r="DV15" s="3" t="s">
        <v>125</v>
      </c>
      <c r="DW15" s="11">
        <v>1</v>
      </c>
      <c r="DX15" s="226" t="s">
        <v>39</v>
      </c>
      <c r="DY15" s="227">
        <v>-0.15510506520048212</v>
      </c>
      <c r="DZ15" s="227">
        <v>0.03535680146344748</v>
      </c>
      <c r="EA15" s="227">
        <v>0.008671546829151585</v>
      </c>
      <c r="EB15" s="227">
        <v>0.04367938529688903</v>
      </c>
      <c r="EC15" s="227">
        <v>0.14440784261795517</v>
      </c>
      <c r="ED15" s="227">
        <v>0.03777014863018029</v>
      </c>
      <c r="EE15" s="227">
        <v>0.026254857584621427</v>
      </c>
      <c r="EF15" s="227">
        <v>0.033497756857684115</v>
      </c>
      <c r="EG15" s="227">
        <v>0.3235565290674802</v>
      </c>
      <c r="EH15" s="227">
        <v>0.05019968862596828</v>
      </c>
      <c r="EI15" s="227">
        <v>0.13526130735692224</v>
      </c>
      <c r="EJ15" s="227">
        <v>0.060417700462532024</v>
      </c>
      <c r="EK15" s="227">
        <v>0.17539432468151522</v>
      </c>
      <c r="EL15" s="227">
        <v>0.046731206800799036</v>
      </c>
      <c r="EM15" s="227">
        <v>-0.05464954508239227</v>
      </c>
      <c r="EN15" s="227">
        <v>0.032991692036719165</v>
      </c>
      <c r="EO15" s="227">
        <v>-0.08625432621543731</v>
      </c>
      <c r="EP15" s="227">
        <v>0.05451689777556293</v>
      </c>
      <c r="EQ15" s="227">
        <v>0.15895932565634868</v>
      </c>
      <c r="ER15" s="227">
        <v>0.03861105616111545</v>
      </c>
      <c r="ES15" s="227"/>
      <c r="ET15" s="227">
        <v>-0.12502076225167003</v>
      </c>
      <c r="EU15" s="227">
        <v>0.0035944533669435507</v>
      </c>
      <c r="EV15" s="227">
        <v>-0.0745364240516963</v>
      </c>
      <c r="EW15" s="227">
        <v>0.0040007176250665315</v>
      </c>
      <c r="EX15" s="227">
        <v>0.029672692227420583</v>
      </c>
      <c r="EY15" s="227">
        <v>0.004547678303009102</v>
      </c>
      <c r="EZ15" s="227">
        <v>0.14664358377001976</v>
      </c>
      <c r="FA15" s="227">
        <v>0.003048375677396894</v>
      </c>
      <c r="FB15" s="227">
        <v>0.14738618732229788</v>
      </c>
      <c r="FC15" s="227">
        <v>0.004117503165652265</v>
      </c>
      <c r="FD15" s="227">
        <v>0.0602202022953651</v>
      </c>
      <c r="FE15" s="227">
        <v>0.0034086360589387723</v>
      </c>
      <c r="FF15" s="227">
        <v>0.12851942660703816</v>
      </c>
      <c r="FG15" s="227">
        <v>0.0036968608735522767</v>
      </c>
      <c r="FH15" s="227">
        <v>-0.07630627932456668</v>
      </c>
      <c r="FI15" s="227">
        <v>0.004633996680359525</v>
      </c>
      <c r="FJ15" s="227">
        <v>-0.15087299993188436</v>
      </c>
      <c r="FK15" s="227">
        <v>0.0033755087692274787</v>
      </c>
      <c r="FL15" s="227">
        <v>0.2703727539894742</v>
      </c>
      <c r="FM15" s="227">
        <v>0.002829345619525816</v>
      </c>
      <c r="FN15" s="138" t="s">
        <v>125</v>
      </c>
      <c r="FO15" s="229">
        <v>0</v>
      </c>
      <c r="FP15" s="229">
        <v>0</v>
      </c>
      <c r="FQ15" s="229">
        <v>0</v>
      </c>
      <c r="FR15" s="229">
        <v>0</v>
      </c>
      <c r="FS15" s="229">
        <v>1</v>
      </c>
      <c r="FT15" s="229">
        <v>0</v>
      </c>
      <c r="FU15" s="229">
        <v>-1</v>
      </c>
      <c r="FV15" s="229">
        <v>0</v>
      </c>
      <c r="FW15" s="229">
        <v>1</v>
      </c>
      <c r="FX15" s="229">
        <v>0</v>
      </c>
      <c r="FY15" s="229">
        <v>0</v>
      </c>
      <c r="FZ15" s="229">
        <v>0</v>
      </c>
      <c r="GA15" s="229">
        <v>0</v>
      </c>
      <c r="GB15" s="229">
        <v>0</v>
      </c>
      <c r="GC15" s="229">
        <v>0</v>
      </c>
      <c r="GD15" s="229">
        <v>0</v>
      </c>
      <c r="GE15" s="230">
        <v>0</v>
      </c>
      <c r="GF15" s="230">
        <v>0</v>
      </c>
      <c r="GG15" s="229">
        <v>-1</v>
      </c>
      <c r="GH15" s="229" t="e">
        <v>#VALUE!</v>
      </c>
      <c r="GI15" s="11"/>
      <c r="GJ15" s="229">
        <v>1</v>
      </c>
      <c r="GK15" s="229">
        <v>1</v>
      </c>
      <c r="GL15" s="229">
        <v>0</v>
      </c>
      <c r="GM15" s="229">
        <v>0</v>
      </c>
      <c r="GN15" s="229">
        <v>1</v>
      </c>
      <c r="GO15" s="229">
        <v>0</v>
      </c>
      <c r="GP15" s="229">
        <v>0</v>
      </c>
      <c r="GQ15" s="229">
        <v>0</v>
      </c>
      <c r="GR15" s="229">
        <v>1</v>
      </c>
      <c r="GS15" s="229">
        <v>0</v>
      </c>
      <c r="GT15" s="229">
        <v>1</v>
      </c>
      <c r="GU15" s="229">
        <v>0</v>
      </c>
      <c r="GV15" s="229">
        <v>1</v>
      </c>
      <c r="GW15" s="229">
        <v>0</v>
      </c>
      <c r="GX15" s="229">
        <v>0</v>
      </c>
      <c r="GY15" s="229">
        <v>0</v>
      </c>
      <c r="GZ15" s="229">
        <v>0</v>
      </c>
      <c r="HA15" s="229">
        <v>0</v>
      </c>
      <c r="HB15" s="229">
        <v>1</v>
      </c>
      <c r="HC15" s="229" t="e">
        <v>#DIV/0!</v>
      </c>
      <c r="HD15" s="11"/>
      <c r="HE15" s="229">
        <v>5</v>
      </c>
      <c r="HF15" s="229">
        <v>2</v>
      </c>
      <c r="HG15" s="229">
        <v>0</v>
      </c>
      <c r="HH15" s="229">
        <v>0</v>
      </c>
      <c r="HI15" s="229">
        <v>3</v>
      </c>
      <c r="HJ15" s="229">
        <v>0</v>
      </c>
      <c r="HK15" s="229">
        <v>0</v>
      </c>
      <c r="HL15" s="229">
        <v>0</v>
      </c>
      <c r="HM15" s="229">
        <v>3</v>
      </c>
      <c r="HN15" s="229">
        <v>0</v>
      </c>
      <c r="HO15" s="229">
        <v>2</v>
      </c>
      <c r="HP15" s="229">
        <v>0</v>
      </c>
      <c r="HQ15" s="229">
        <v>2</v>
      </c>
      <c r="HR15" s="229">
        <v>0</v>
      </c>
      <c r="HS15" s="229">
        <v>0</v>
      </c>
      <c r="HT15" s="229">
        <v>0</v>
      </c>
      <c r="HU15" s="229">
        <v>0</v>
      </c>
      <c r="HV15" s="229">
        <v>0</v>
      </c>
      <c r="HW15" s="229">
        <v>1</v>
      </c>
      <c r="HX15" s="229" t="e">
        <v>#DIV/0!</v>
      </c>
      <c r="II15" s="16"/>
    </row>
    <row r="16" spans="1:243" s="8" customFormat="1" ht="12.75">
      <c r="A16" s="251"/>
      <c r="B16" s="187" t="s">
        <v>145</v>
      </c>
      <c r="C16" s="96">
        <v>520.8799982585836</v>
      </c>
      <c r="D16" s="96">
        <f t="shared" si="19"/>
        <v>20.613468163495</v>
      </c>
      <c r="E16" s="96">
        <f t="shared" si="20"/>
        <v>7.81563753372</v>
      </c>
      <c r="F16" s="96">
        <f t="shared" si="21"/>
        <v>9.180000000000001</v>
      </c>
      <c r="G16" s="96">
        <v>16.56510627760315</v>
      </c>
      <c r="H16" s="161">
        <v>52.279264121550206</v>
      </c>
      <c r="I16" s="163"/>
      <c r="J16" s="189">
        <f t="shared" si="22"/>
        <v>0.06595004867115398</v>
      </c>
      <c r="K16" s="190">
        <f t="shared" si="23"/>
        <v>0.10895373296718643</v>
      </c>
      <c r="L16" s="183"/>
      <c r="M16" s="19" t="s">
        <v>145</v>
      </c>
      <c r="N16" s="70">
        <f t="shared" si="24"/>
        <v>1</v>
      </c>
      <c r="O16" s="70">
        <f t="shared" si="25"/>
        <v>1</v>
      </c>
      <c r="P16" s="70">
        <f t="shared" si="26"/>
        <v>1</v>
      </c>
      <c r="Q16" s="70">
        <f t="shared" si="27"/>
        <v>1</v>
      </c>
      <c r="R16" s="70">
        <f t="shared" si="28"/>
        <v>-1</v>
      </c>
      <c r="S16" s="70">
        <f t="shared" si="29"/>
        <v>-1</v>
      </c>
      <c r="T16" s="70"/>
      <c r="U16" s="70"/>
      <c r="V16" s="70"/>
      <c r="W16" s="38"/>
      <c r="X16" s="38" t="s">
        <v>145</v>
      </c>
      <c r="Y16" s="38" t="b">
        <f t="shared" si="30"/>
        <v>1</v>
      </c>
      <c r="Z16" s="44" t="s">
        <v>145</v>
      </c>
      <c r="AA16" s="58">
        <v>520.8799982585836</v>
      </c>
      <c r="AB16" s="58">
        <v>520.8799982585836</v>
      </c>
      <c r="AC16" s="44">
        <v>2.3532648543342125</v>
      </c>
      <c r="AD16" s="18">
        <f t="shared" si="31"/>
        <v>1</v>
      </c>
      <c r="AE16" s="38">
        <v>1</v>
      </c>
      <c r="AF16">
        <f t="shared" si="0"/>
        <v>492.6138069338727</v>
      </c>
      <c r="AG16">
        <f t="shared" si="32"/>
        <v>5.537855474644623</v>
      </c>
      <c r="AH16">
        <f t="shared" si="1"/>
        <v>0.28618329889650496</v>
      </c>
      <c r="AI16" s="44" t="s">
        <v>145</v>
      </c>
      <c r="AJ16" s="38">
        <v>4</v>
      </c>
      <c r="AK16" s="38"/>
      <c r="AL16" s="38"/>
      <c r="AM16">
        <f t="shared" si="2"/>
        <v>4</v>
      </c>
      <c r="AN16" s="12" t="s">
        <v>145</v>
      </c>
      <c r="AO16" s="88">
        <v>1.655866684949</v>
      </c>
      <c r="AP16" s="89">
        <v>0.39884492638</v>
      </c>
      <c r="AQ16" s="90">
        <v>5.09188431904</v>
      </c>
      <c r="AR16" s="91">
        <v>0.658755472288</v>
      </c>
      <c r="AS16" s="90">
        <v>13.865717159506</v>
      </c>
      <c r="AT16" s="91">
        <v>0.917175892458</v>
      </c>
      <c r="AU16" s="88">
        <f t="shared" si="33"/>
        <v>20.613468163495</v>
      </c>
      <c r="AV16" s="89">
        <f t="shared" si="3"/>
        <v>1.4342476652745824</v>
      </c>
      <c r="AW16" s="88">
        <v>0.185346194802</v>
      </c>
      <c r="AX16" s="89">
        <v>0.129025676565</v>
      </c>
      <c r="AY16" s="90">
        <v>1.303378268336</v>
      </c>
      <c r="AZ16" s="91">
        <v>0.362650638727</v>
      </c>
      <c r="BA16" s="90">
        <v>6.326913070582</v>
      </c>
      <c r="BB16" s="91">
        <v>0.612782571145</v>
      </c>
      <c r="BC16" s="88">
        <f t="shared" si="34"/>
        <v>7.81563753372</v>
      </c>
      <c r="BD16" s="89">
        <f t="shared" si="4"/>
        <v>0.5236655904812341</v>
      </c>
      <c r="BE16" s="89"/>
      <c r="BF16" s="88">
        <f t="shared" si="35"/>
        <v>20.613468163495</v>
      </c>
      <c r="BG16" s="88">
        <f t="shared" si="36"/>
        <v>1.4342476652745824</v>
      </c>
      <c r="BH16" s="18">
        <f t="shared" si="37"/>
        <v>-1</v>
      </c>
      <c r="BI16">
        <v>1</v>
      </c>
      <c r="BJ16">
        <f t="shared" si="5"/>
        <v>25.05428088137034</v>
      </c>
      <c r="BK16">
        <f t="shared" si="38"/>
        <v>2.0570663653455905</v>
      </c>
      <c r="BL16">
        <f t="shared" si="6"/>
        <v>0.24397922472816663</v>
      </c>
      <c r="BM16" s="89"/>
      <c r="BN16" s="88">
        <f t="shared" si="39"/>
        <v>7.81563753372</v>
      </c>
      <c r="BO16" s="88">
        <f t="shared" si="40"/>
        <v>0.5236655904812341</v>
      </c>
      <c r="BP16" s="18">
        <f t="shared" si="41"/>
        <v>-1</v>
      </c>
      <c r="BQ16">
        <v>1</v>
      </c>
      <c r="BR16">
        <f t="shared" si="7"/>
        <v>12.66684974285985</v>
      </c>
      <c r="BS16">
        <f t="shared" si="42"/>
        <v>0.2742256506540595</v>
      </c>
      <c r="BT16">
        <f t="shared" si="8"/>
        <v>0.17773925741642452</v>
      </c>
      <c r="BU16" s="89"/>
      <c r="BV16" s="89">
        <f t="shared" si="9"/>
        <v>4</v>
      </c>
      <c r="BW16" s="109" t="s">
        <v>145</v>
      </c>
      <c r="BX16" s="110">
        <v>9.180000000000001</v>
      </c>
      <c r="BY16" s="111">
        <v>0.53</v>
      </c>
      <c r="BZ16" s="18">
        <f t="shared" si="43"/>
        <v>1</v>
      </c>
      <c r="CA16">
        <v>1</v>
      </c>
      <c r="CB16">
        <f t="shared" si="10"/>
        <v>7.615757575757575</v>
      </c>
      <c r="CC16">
        <f t="shared" si="44"/>
        <v>0.28090000000000004</v>
      </c>
      <c r="CD16">
        <f t="shared" si="11"/>
        <v>0.12181667419540472</v>
      </c>
      <c r="CE16" s="111"/>
      <c r="CF16" s="89" t="b">
        <f t="shared" si="45"/>
        <v>1</v>
      </c>
      <c r="CG16" s="89" t="b">
        <f t="shared" si="46"/>
        <v>1</v>
      </c>
      <c r="CH16" s="89"/>
      <c r="CI16" t="b">
        <f t="shared" si="12"/>
        <v>1</v>
      </c>
      <c r="CJ16" s="44" t="s">
        <v>145</v>
      </c>
      <c r="CK16" s="38">
        <v>4</v>
      </c>
      <c r="CL16" s="38">
        <f t="shared" si="13"/>
        <v>4</v>
      </c>
      <c r="CM16" s="3" t="s">
        <v>145</v>
      </c>
      <c r="CN16" s="22">
        <v>520.8799982585836</v>
      </c>
      <c r="CO16" s="26">
        <v>16.56510627760315</v>
      </c>
      <c r="CP16" s="64">
        <v>1.0782240721949237</v>
      </c>
      <c r="CQ16" s="18">
        <f t="shared" si="47"/>
        <v>1</v>
      </c>
      <c r="CR16">
        <v>1</v>
      </c>
      <c r="CS16">
        <f t="shared" si="14"/>
        <v>13.896478188398046</v>
      </c>
      <c r="CT16">
        <f t="shared" si="48"/>
        <v>1.162567149860604</v>
      </c>
      <c r="CU16">
        <f t="shared" si="15"/>
        <v>0.19423982677536075</v>
      </c>
      <c r="CV16" s="38"/>
      <c r="CW16" s="38"/>
      <c r="CX16" s="38">
        <f t="shared" si="16"/>
        <v>4</v>
      </c>
      <c r="CY16" s="3" t="s">
        <v>145</v>
      </c>
      <c r="CZ16" s="131">
        <v>52.279264121550206</v>
      </c>
      <c r="DA16" s="92">
        <v>1.9397180798019642</v>
      </c>
      <c r="DB16" s="18">
        <f t="shared" si="49"/>
        <v>1</v>
      </c>
      <c r="DC16">
        <v>1</v>
      </c>
      <c r="DD16">
        <f t="shared" si="17"/>
        <v>37.85543200034856</v>
      </c>
      <c r="DE16">
        <f t="shared" si="50"/>
        <v>3.762506229110619</v>
      </c>
      <c r="DF16">
        <f t="shared" si="18"/>
        <v>0.2415093775697542</v>
      </c>
      <c r="DG16" s="38"/>
      <c r="DH16">
        <v>4</v>
      </c>
      <c r="DI16" s="138" t="s">
        <v>145</v>
      </c>
      <c r="DJ16" s="139">
        <v>-0.03997100246643428</v>
      </c>
      <c r="DK16" s="139">
        <v>0.07694295191130451</v>
      </c>
      <c r="DL16" s="139">
        <v>0.06595004867115398</v>
      </c>
      <c r="DM16" s="139">
        <v>0.16002533268519245</v>
      </c>
      <c r="DN16" s="225">
        <v>-0.02213031254951502</v>
      </c>
      <c r="DO16" s="139">
        <v>0.10895373296718643</v>
      </c>
      <c r="DP16" s="226"/>
      <c r="DQ16" s="11" t="b">
        <v>1</v>
      </c>
      <c r="DR16" s="227">
        <v>-0.02213031254951502</v>
      </c>
      <c r="DS16" s="227">
        <v>0.10895373296718643</v>
      </c>
      <c r="DT16" s="227">
        <v>0.3336229010258155</v>
      </c>
      <c r="DU16" s="228" t="s">
        <v>59</v>
      </c>
      <c r="DV16" s="3" t="s">
        <v>145</v>
      </c>
      <c r="DW16" s="11">
        <v>1</v>
      </c>
      <c r="DX16" s="226" t="s">
        <v>59</v>
      </c>
      <c r="DY16" s="227">
        <v>-0.1864822111488045</v>
      </c>
      <c r="DZ16" s="227">
        <v>0.067015211561392</v>
      </c>
      <c r="EA16" s="227">
        <v>-0.03997100246643428</v>
      </c>
      <c r="EB16" s="227">
        <v>0.0740229552247539</v>
      </c>
      <c r="EC16" s="227">
        <v>0.07694295191130451</v>
      </c>
      <c r="ED16" s="227">
        <v>0.04543096346685331</v>
      </c>
      <c r="EE16" s="227">
        <v>0.06595004867115398</v>
      </c>
      <c r="EF16" s="227">
        <v>0.07804330568778015</v>
      </c>
      <c r="EG16" s="227">
        <v>0.16633545318393037</v>
      </c>
      <c r="EH16" s="227">
        <v>0.06390903259824335</v>
      </c>
      <c r="EI16" s="227">
        <v>-0.012019438206212887</v>
      </c>
      <c r="EJ16" s="227">
        <v>0.06825346065235227</v>
      </c>
      <c r="EK16" s="227">
        <v>0.16002533268519245</v>
      </c>
      <c r="EL16" s="227">
        <v>0.0626921078361955</v>
      </c>
      <c r="EM16" s="227">
        <v>-0.02213031254951502</v>
      </c>
      <c r="EN16" s="227">
        <v>0.07882353490149623</v>
      </c>
      <c r="EO16" s="227">
        <v>-0.10895373296718643</v>
      </c>
      <c r="EP16" s="227">
        <v>0.060015030410123266</v>
      </c>
      <c r="EQ16" s="227">
        <v>0.3336229010258155</v>
      </c>
      <c r="ER16" s="227">
        <v>0.033627269406975344</v>
      </c>
      <c r="ES16" s="227"/>
      <c r="ET16" s="227">
        <v>-0.12406993964717539</v>
      </c>
      <c r="EU16" s="227">
        <v>0.00348034093980157</v>
      </c>
      <c r="EV16" s="227">
        <v>-0.07306240740637553</v>
      </c>
      <c r="EW16" s="227">
        <v>0.0038852438360349553</v>
      </c>
      <c r="EX16" s="227">
        <v>0.03171708285489484</v>
      </c>
      <c r="EY16" s="227">
        <v>0.004516421991317078</v>
      </c>
      <c r="EZ16" s="227">
        <v>0.14544069919164</v>
      </c>
      <c r="FA16" s="227">
        <v>0.0029011400452342135</v>
      </c>
      <c r="FB16" s="227">
        <v>0.15215046234907215</v>
      </c>
      <c r="FC16" s="227">
        <v>0.004064360716469395</v>
      </c>
      <c r="FD16" s="227">
        <v>0.06468325519121769</v>
      </c>
      <c r="FE16" s="227">
        <v>0.003380966421635684</v>
      </c>
      <c r="FF16" s="227">
        <v>0.12898515363722976</v>
      </c>
      <c r="FG16" s="227">
        <v>0.003638279545077014</v>
      </c>
      <c r="FH16" s="227">
        <v>-0.07729171061344176</v>
      </c>
      <c r="FI16" s="227">
        <v>0.004446838757204412</v>
      </c>
      <c r="FJ16" s="227">
        <v>-0.1501851391212253</v>
      </c>
      <c r="FK16" s="227">
        <v>0.0033561767271652653</v>
      </c>
      <c r="FL16" s="227">
        <v>0.2650799183722176</v>
      </c>
      <c r="FM16" s="227">
        <v>0.0028454348252499096</v>
      </c>
      <c r="FN16" s="138" t="s">
        <v>145</v>
      </c>
      <c r="FO16" s="229">
        <v>0</v>
      </c>
      <c r="FP16" s="229">
        <v>0</v>
      </c>
      <c r="FQ16" s="229">
        <v>0</v>
      </c>
      <c r="FR16" s="229">
        <v>0</v>
      </c>
      <c r="FS16" s="229">
        <v>0</v>
      </c>
      <c r="FT16" s="229">
        <v>0</v>
      </c>
      <c r="FU16" s="229">
        <v>0</v>
      </c>
      <c r="FV16" s="229">
        <v>0</v>
      </c>
      <c r="FW16" s="229">
        <v>0</v>
      </c>
      <c r="FX16" s="229">
        <v>0</v>
      </c>
      <c r="FY16" s="229">
        <v>0</v>
      </c>
      <c r="FZ16" s="229">
        <v>0</v>
      </c>
      <c r="GA16" s="229">
        <v>0</v>
      </c>
      <c r="GB16" s="229">
        <v>0</v>
      </c>
      <c r="GC16" s="229">
        <v>0</v>
      </c>
      <c r="GD16" s="229">
        <v>0</v>
      </c>
      <c r="GE16" s="230">
        <v>0</v>
      </c>
      <c r="GF16" s="230">
        <v>0</v>
      </c>
      <c r="GG16" s="229">
        <v>1</v>
      </c>
      <c r="GH16" s="229" t="e">
        <v>#VALUE!</v>
      </c>
      <c r="GI16" s="11"/>
      <c r="GJ16" s="229">
        <v>1</v>
      </c>
      <c r="GK16" s="229">
        <v>0</v>
      </c>
      <c r="GL16" s="229">
        <v>0</v>
      </c>
      <c r="GM16" s="229">
        <v>0</v>
      </c>
      <c r="GN16" s="229">
        <v>0</v>
      </c>
      <c r="GO16" s="229">
        <v>0</v>
      </c>
      <c r="GP16" s="229">
        <v>0</v>
      </c>
      <c r="GQ16" s="229">
        <v>0</v>
      </c>
      <c r="GR16" s="229">
        <v>1</v>
      </c>
      <c r="GS16" s="229">
        <v>1</v>
      </c>
      <c r="GT16" s="229">
        <v>0</v>
      </c>
      <c r="GU16" s="229">
        <v>0</v>
      </c>
      <c r="GV16" s="229">
        <v>1</v>
      </c>
      <c r="GW16" s="229">
        <v>1</v>
      </c>
      <c r="GX16" s="229">
        <v>0</v>
      </c>
      <c r="GY16" s="229">
        <v>0</v>
      </c>
      <c r="GZ16" s="229">
        <v>0</v>
      </c>
      <c r="HA16" s="229">
        <v>0</v>
      </c>
      <c r="HB16" s="229">
        <v>1</v>
      </c>
      <c r="HC16" s="229" t="e">
        <v>#DIV/0!</v>
      </c>
      <c r="HD16" s="11"/>
      <c r="HE16" s="229">
        <v>5</v>
      </c>
      <c r="HF16" s="229">
        <v>0</v>
      </c>
      <c r="HG16" s="229">
        <v>0</v>
      </c>
      <c r="HH16" s="229">
        <v>0</v>
      </c>
      <c r="HI16" s="229">
        <v>0</v>
      </c>
      <c r="HJ16" s="229">
        <v>0</v>
      </c>
      <c r="HK16" s="229">
        <v>0</v>
      </c>
      <c r="HL16" s="229">
        <v>0</v>
      </c>
      <c r="HM16" s="229">
        <v>2</v>
      </c>
      <c r="HN16" s="229">
        <v>2</v>
      </c>
      <c r="HO16" s="229">
        <v>0</v>
      </c>
      <c r="HP16" s="229">
        <v>0</v>
      </c>
      <c r="HQ16" s="229">
        <v>2</v>
      </c>
      <c r="HR16" s="229">
        <v>2</v>
      </c>
      <c r="HS16" s="229">
        <v>0</v>
      </c>
      <c r="HT16" s="229">
        <v>0</v>
      </c>
      <c r="HU16" s="229">
        <v>0</v>
      </c>
      <c r="HV16" s="229">
        <v>0</v>
      </c>
      <c r="HW16" s="229">
        <v>3</v>
      </c>
      <c r="HX16" s="229" t="e">
        <v>#DIV/0!</v>
      </c>
      <c r="II16" s="16"/>
    </row>
    <row r="17" spans="1:243" s="8" customFormat="1" ht="12.75">
      <c r="A17" s="251"/>
      <c r="B17" s="187" t="s">
        <v>91</v>
      </c>
      <c r="C17" s="96">
        <v>519.8577294463962</v>
      </c>
      <c r="D17" s="96">
        <f t="shared" si="19"/>
        <v>18.861489456677</v>
      </c>
      <c r="E17" s="96">
        <f t="shared" si="20"/>
        <v>7.981354061366</v>
      </c>
      <c r="F17" s="96">
        <f t="shared" si="21"/>
        <v>10.51</v>
      </c>
      <c r="G17" s="96">
        <v>8.600964589424217</v>
      </c>
      <c r="H17" s="161">
        <v>40.081106823688685</v>
      </c>
      <c r="I17" s="163"/>
      <c r="J17" s="189">
        <f t="shared" si="22"/>
        <v>0.20410506624525293</v>
      </c>
      <c r="K17" s="190">
        <f t="shared" si="23"/>
        <v>0.37690247875044325</v>
      </c>
      <c r="L17" s="183"/>
      <c r="M17" s="19" t="s">
        <v>91</v>
      </c>
      <c r="N17" s="70">
        <f t="shared" si="24"/>
        <v>1</v>
      </c>
      <c r="O17" s="70">
        <f t="shared" si="25"/>
        <v>1</v>
      </c>
      <c r="P17" s="70">
        <f t="shared" si="26"/>
        <v>1</v>
      </c>
      <c r="Q17" s="70">
        <f t="shared" si="27"/>
        <v>1</v>
      </c>
      <c r="R17" s="70">
        <f t="shared" si="28"/>
        <v>1</v>
      </c>
      <c r="S17" s="70">
        <f t="shared" si="29"/>
        <v>0</v>
      </c>
      <c r="T17" s="70"/>
      <c r="U17" s="70"/>
      <c r="V17" s="70"/>
      <c r="W17" s="38"/>
      <c r="X17" s="38" t="s">
        <v>91</v>
      </c>
      <c r="Y17" s="38" t="b">
        <f t="shared" si="30"/>
        <v>1</v>
      </c>
      <c r="Z17" s="44" t="s">
        <v>91</v>
      </c>
      <c r="AA17" s="58">
        <v>519.8577294463962</v>
      </c>
      <c r="AB17" s="58">
        <v>519.8577294463962</v>
      </c>
      <c r="AC17" s="44">
        <v>3.4656298182950853</v>
      </c>
      <c r="AD17" s="18">
        <f t="shared" si="31"/>
        <v>1</v>
      </c>
      <c r="AE17" s="38">
        <v>1</v>
      </c>
      <c r="AF17">
        <f t="shared" si="0"/>
        <v>492.64478477666626</v>
      </c>
      <c r="AG17">
        <f t="shared" si="32"/>
        <v>12.010590037456026</v>
      </c>
      <c r="AH17">
        <f t="shared" si="1"/>
        <v>0.28439308208297176</v>
      </c>
      <c r="AI17" s="44" t="s">
        <v>91</v>
      </c>
      <c r="AJ17" s="38">
        <v>5</v>
      </c>
      <c r="AK17" s="38"/>
      <c r="AL17" s="38"/>
      <c r="AM17">
        <f t="shared" si="2"/>
        <v>5</v>
      </c>
      <c r="AN17" s="12" t="s">
        <v>91</v>
      </c>
      <c r="AO17" s="88">
        <v>1.973648537213</v>
      </c>
      <c r="AP17" s="89">
        <v>0.663285479487</v>
      </c>
      <c r="AQ17" s="90">
        <v>4.993325859519</v>
      </c>
      <c r="AR17" s="91">
        <v>0.83042962178</v>
      </c>
      <c r="AS17" s="90">
        <v>11.894515059945</v>
      </c>
      <c r="AT17" s="91">
        <v>1.044830314036</v>
      </c>
      <c r="AU17" s="88">
        <f t="shared" si="33"/>
        <v>18.861489456677</v>
      </c>
      <c r="AV17" s="89">
        <f t="shared" si="3"/>
        <v>2.22123136915654</v>
      </c>
      <c r="AW17" s="88">
        <v>0.628867502553</v>
      </c>
      <c r="AX17" s="89">
        <v>0.269404525024</v>
      </c>
      <c r="AY17" s="90">
        <v>1.630988677275</v>
      </c>
      <c r="AZ17" s="91">
        <v>0.392417501052</v>
      </c>
      <c r="BA17" s="90">
        <v>5.721497881538</v>
      </c>
      <c r="BB17" s="91">
        <v>0.715882249743</v>
      </c>
      <c r="BC17" s="88">
        <f t="shared" si="34"/>
        <v>7.981354061366</v>
      </c>
      <c r="BD17" s="89">
        <f t="shared" si="4"/>
        <v>0.7390576887324025</v>
      </c>
      <c r="BE17" s="89"/>
      <c r="BF17" s="88">
        <f t="shared" si="35"/>
        <v>18.861489456677</v>
      </c>
      <c r="BG17" s="88">
        <f t="shared" si="36"/>
        <v>2.22123136915654</v>
      </c>
      <c r="BH17" s="18">
        <f t="shared" si="37"/>
        <v>-1</v>
      </c>
      <c r="BI17">
        <v>1</v>
      </c>
      <c r="BJ17">
        <f t="shared" si="5"/>
        <v>25.10737114521331</v>
      </c>
      <c r="BK17">
        <f t="shared" si="38"/>
        <v>4.933868795325037</v>
      </c>
      <c r="BL17">
        <f t="shared" si="6"/>
        <v>0.24249370240113027</v>
      </c>
      <c r="BM17" s="89"/>
      <c r="BN17" s="88">
        <f t="shared" si="39"/>
        <v>7.981354061366</v>
      </c>
      <c r="BO17" s="88">
        <f t="shared" si="40"/>
        <v>0.7390576887324025</v>
      </c>
      <c r="BP17" s="18">
        <f t="shared" si="41"/>
        <v>-1</v>
      </c>
      <c r="BQ17">
        <v>1</v>
      </c>
      <c r="BR17">
        <f t="shared" si="7"/>
        <v>12.661828029900878</v>
      </c>
      <c r="BS17">
        <f t="shared" si="42"/>
        <v>0.5462062672744807</v>
      </c>
      <c r="BT17">
        <f t="shared" si="8"/>
        <v>0.1771819819836629</v>
      </c>
      <c r="BU17" s="89"/>
      <c r="BV17" s="89">
        <f t="shared" si="9"/>
        <v>5</v>
      </c>
      <c r="BW17" s="112" t="s">
        <v>91</v>
      </c>
      <c r="BX17" s="110">
        <v>10.51</v>
      </c>
      <c r="BY17" s="111">
        <v>0.59</v>
      </c>
      <c r="BZ17" s="18">
        <f t="shared" si="43"/>
        <v>1</v>
      </c>
      <c r="CA17">
        <v>1</v>
      </c>
      <c r="CB17">
        <f t="shared" si="10"/>
        <v>7.575454545454546</v>
      </c>
      <c r="CC17">
        <f t="shared" si="44"/>
        <v>0.34809999999999997</v>
      </c>
      <c r="CD17">
        <f t="shared" si="11"/>
        <v>0.12159031907720534</v>
      </c>
      <c r="CE17" s="111"/>
      <c r="CF17" s="89" t="b">
        <f t="shared" si="45"/>
        <v>1</v>
      </c>
      <c r="CG17" s="89" t="b">
        <f t="shared" si="46"/>
        <v>1</v>
      </c>
      <c r="CH17" s="89"/>
      <c r="CI17" t="b">
        <f t="shared" si="12"/>
        <v>1</v>
      </c>
      <c r="CJ17" s="44" t="s">
        <v>91</v>
      </c>
      <c r="CK17" s="38">
        <v>5</v>
      </c>
      <c r="CL17" s="38">
        <f t="shared" si="13"/>
        <v>5</v>
      </c>
      <c r="CM17" s="3" t="s">
        <v>91</v>
      </c>
      <c r="CN17" s="22">
        <v>519.8577294463962</v>
      </c>
      <c r="CO17" s="25">
        <v>8.600964589424217</v>
      </c>
      <c r="CP17" s="62">
        <v>0.959085705615111</v>
      </c>
      <c r="CQ17" s="18">
        <f t="shared" si="47"/>
        <v>-1</v>
      </c>
      <c r="CR17">
        <v>1</v>
      </c>
      <c r="CS17">
        <f t="shared" si="14"/>
        <v>14.137815815312559</v>
      </c>
      <c r="CT17">
        <f t="shared" si="48"/>
        <v>0.9198453907152353</v>
      </c>
      <c r="CU17">
        <f t="shared" si="15"/>
        <v>0.19452123772978064</v>
      </c>
      <c r="CV17" s="38"/>
      <c r="CW17" s="38"/>
      <c r="CX17" s="38">
        <f t="shared" si="16"/>
        <v>5</v>
      </c>
      <c r="CY17" s="3" t="s">
        <v>91</v>
      </c>
      <c r="CZ17" s="10">
        <v>40.081106823688685</v>
      </c>
      <c r="DA17" s="92">
        <v>2.8313898952075776</v>
      </c>
      <c r="DB17" s="18">
        <f t="shared" si="49"/>
        <v>0</v>
      </c>
      <c r="DC17">
        <v>1</v>
      </c>
      <c r="DD17">
        <f t="shared" si="17"/>
        <v>38.225073130586786</v>
      </c>
      <c r="DE17">
        <f t="shared" si="50"/>
        <v>8.016768738683577</v>
      </c>
      <c r="DF17">
        <f t="shared" si="18"/>
        <v>0.23980821655140722</v>
      </c>
      <c r="DG17" s="38"/>
      <c r="DH17">
        <v>5</v>
      </c>
      <c r="DI17" s="138" t="s">
        <v>91</v>
      </c>
      <c r="DJ17" s="139">
        <v>-0.13959016075294178</v>
      </c>
      <c r="DK17" s="139">
        <v>0.03744154773437166</v>
      </c>
      <c r="DL17" s="139">
        <v>0.20410506624525293</v>
      </c>
      <c r="DM17" s="139">
        <v>0.17405183364768995</v>
      </c>
      <c r="DN17" s="225">
        <v>-0.3356555467734071</v>
      </c>
      <c r="DO17" s="139">
        <v>0.37690247875044325</v>
      </c>
      <c r="DP17" s="226"/>
      <c r="DQ17" s="11" t="b">
        <v>1</v>
      </c>
      <c r="DR17" s="227">
        <v>-0.3356555467734071</v>
      </c>
      <c r="DS17" s="227">
        <v>0.37690247875044325</v>
      </c>
      <c r="DT17" s="227">
        <v>0.5229908371520916</v>
      </c>
      <c r="DU17" s="228" t="s">
        <v>2</v>
      </c>
      <c r="DV17" s="3" t="s">
        <v>91</v>
      </c>
      <c r="DW17" s="11">
        <v>1</v>
      </c>
      <c r="DX17" s="226" t="s">
        <v>2</v>
      </c>
      <c r="DY17" s="227">
        <v>-0.03868552679902591</v>
      </c>
      <c r="DZ17" s="227">
        <v>0.06158936551870583</v>
      </c>
      <c r="EA17" s="227">
        <v>-0.13959016075294178</v>
      </c>
      <c r="EB17" s="227">
        <v>0.058414796827924595</v>
      </c>
      <c r="EC17" s="227">
        <v>0.03744154773437166</v>
      </c>
      <c r="ED17" s="227">
        <v>0.037099178202602626</v>
      </c>
      <c r="EE17" s="227">
        <v>0.20410506624525293</v>
      </c>
      <c r="EF17" s="227">
        <v>0.045967074692536185</v>
      </c>
      <c r="EG17" s="227">
        <v>0.24233814774217968</v>
      </c>
      <c r="EH17" s="227">
        <v>0.05890276273143192</v>
      </c>
      <c r="EI17" s="227">
        <v>0.049051161643943055</v>
      </c>
      <c r="EJ17" s="227">
        <v>0.07216370888605589</v>
      </c>
      <c r="EK17" s="227">
        <v>0.17405183364768995</v>
      </c>
      <c r="EL17" s="227">
        <v>0.06869657156188151</v>
      </c>
      <c r="EM17" s="227">
        <v>-0.3356555467734071</v>
      </c>
      <c r="EN17" s="227">
        <v>0.04301051105778628</v>
      </c>
      <c r="EO17" s="227">
        <v>-0.37690247875044325</v>
      </c>
      <c r="EP17" s="227">
        <v>0.04102710338068825</v>
      </c>
      <c r="EQ17" s="227">
        <v>0.5229908371520916</v>
      </c>
      <c r="ER17" s="227">
        <v>0.036604348333470156</v>
      </c>
      <c r="ES17" s="227"/>
      <c r="ET17" s="227">
        <v>-0.12854862705171416</v>
      </c>
      <c r="EU17" s="227">
        <v>0.003499767646953143</v>
      </c>
      <c r="EV17" s="227">
        <v>-0.07004364503405712</v>
      </c>
      <c r="EW17" s="227">
        <v>0.00394443017265184</v>
      </c>
      <c r="EX17" s="227">
        <v>0.03291409510268069</v>
      </c>
      <c r="EY17" s="227">
        <v>0.004550421012245855</v>
      </c>
      <c r="EZ17" s="227">
        <v>0.1412541835075764</v>
      </c>
      <c r="FA17" s="227">
        <v>0.003006793776071952</v>
      </c>
      <c r="FB17" s="227">
        <v>0.14984735039276156</v>
      </c>
      <c r="FC17" s="227">
        <v>0.004083726846874068</v>
      </c>
      <c r="FD17" s="227">
        <v>0.06283263095333416</v>
      </c>
      <c r="FE17" s="227">
        <v>0.0033672007287461943</v>
      </c>
      <c r="FF17" s="227">
        <v>0.12856010815351773</v>
      </c>
      <c r="FG17" s="227">
        <v>0.003616362460625466</v>
      </c>
      <c r="FH17" s="227">
        <v>-0.06779094593999048</v>
      </c>
      <c r="FI17" s="227">
        <v>0.004592754567054066</v>
      </c>
      <c r="FJ17" s="227">
        <v>-0.1420654801580963</v>
      </c>
      <c r="FK17" s="227">
        <v>0.003423175586951666</v>
      </c>
      <c r="FL17" s="227">
        <v>0.2593414960653608</v>
      </c>
      <c r="FM17" s="227">
        <v>0.002835818407424443</v>
      </c>
      <c r="FN17" s="138" t="s">
        <v>91</v>
      </c>
      <c r="FO17" s="229">
        <v>0</v>
      </c>
      <c r="FP17" s="229">
        <v>0</v>
      </c>
      <c r="FQ17" s="229">
        <v>0</v>
      </c>
      <c r="FR17" s="229">
        <v>0</v>
      </c>
      <c r="FS17" s="229">
        <v>0</v>
      </c>
      <c r="FT17" s="229">
        <v>0</v>
      </c>
      <c r="FU17" s="229">
        <v>0</v>
      </c>
      <c r="FV17" s="229">
        <v>0</v>
      </c>
      <c r="FW17" s="229">
        <v>0</v>
      </c>
      <c r="FX17" s="229">
        <v>0</v>
      </c>
      <c r="FY17" s="229">
        <v>0</v>
      </c>
      <c r="FZ17" s="229">
        <v>0</v>
      </c>
      <c r="GA17" s="229">
        <v>0</v>
      </c>
      <c r="GB17" s="229">
        <v>0</v>
      </c>
      <c r="GC17" s="229">
        <v>-1</v>
      </c>
      <c r="GD17" s="229">
        <v>0</v>
      </c>
      <c r="GE17" s="230">
        <v>-1</v>
      </c>
      <c r="GF17" s="230">
        <v>0</v>
      </c>
      <c r="GG17" s="229">
        <v>1</v>
      </c>
      <c r="GH17" s="229" t="e">
        <v>#VALUE!</v>
      </c>
      <c r="GI17" s="11"/>
      <c r="GJ17" s="229">
        <v>0</v>
      </c>
      <c r="GK17" s="229">
        <v>0</v>
      </c>
      <c r="GL17" s="229">
        <v>1</v>
      </c>
      <c r="GM17" s="229">
        <v>0</v>
      </c>
      <c r="GN17" s="229">
        <v>0</v>
      </c>
      <c r="GO17" s="229">
        <v>0</v>
      </c>
      <c r="GP17" s="229">
        <v>1</v>
      </c>
      <c r="GQ17" s="229">
        <v>0</v>
      </c>
      <c r="GR17" s="229">
        <v>1</v>
      </c>
      <c r="GS17" s="229">
        <v>0</v>
      </c>
      <c r="GT17" s="229">
        <v>0</v>
      </c>
      <c r="GU17" s="229">
        <v>0</v>
      </c>
      <c r="GV17" s="229">
        <v>1</v>
      </c>
      <c r="GW17" s="229">
        <v>0</v>
      </c>
      <c r="GX17" s="229">
        <v>1</v>
      </c>
      <c r="GY17" s="229">
        <v>0</v>
      </c>
      <c r="GZ17" s="229">
        <v>1</v>
      </c>
      <c r="HA17" s="229">
        <v>0</v>
      </c>
      <c r="HB17" s="229">
        <v>1</v>
      </c>
      <c r="HC17" s="229" t="e">
        <v>#DIV/0!</v>
      </c>
      <c r="HD17" s="11"/>
      <c r="HE17" s="229">
        <v>0</v>
      </c>
      <c r="HF17" s="229">
        <v>0</v>
      </c>
      <c r="HG17" s="229">
        <v>5</v>
      </c>
      <c r="HH17" s="229">
        <v>0</v>
      </c>
      <c r="HI17" s="229">
        <v>0</v>
      </c>
      <c r="HJ17" s="229">
        <v>0</v>
      </c>
      <c r="HK17" s="229">
        <v>2</v>
      </c>
      <c r="HL17" s="229">
        <v>0</v>
      </c>
      <c r="HM17" s="229">
        <v>2</v>
      </c>
      <c r="HN17" s="229">
        <v>0</v>
      </c>
      <c r="HO17" s="229">
        <v>0</v>
      </c>
      <c r="HP17" s="229">
        <v>0</v>
      </c>
      <c r="HQ17" s="229">
        <v>2</v>
      </c>
      <c r="HR17" s="229">
        <v>0</v>
      </c>
      <c r="HS17" s="229">
        <v>6</v>
      </c>
      <c r="HT17" s="229">
        <v>0</v>
      </c>
      <c r="HU17" s="229">
        <v>6</v>
      </c>
      <c r="HV17" s="229">
        <v>0</v>
      </c>
      <c r="HW17" s="229">
        <v>3</v>
      </c>
      <c r="HX17" s="229" t="e">
        <v>#DIV/0!</v>
      </c>
      <c r="II17" s="7"/>
    </row>
    <row r="18" spans="1:232" s="8" customFormat="1" ht="12.75">
      <c r="A18" s="251"/>
      <c r="B18" s="187" t="s">
        <v>150</v>
      </c>
      <c r="C18" s="96">
        <v>514.9006563569956</v>
      </c>
      <c r="D18" s="96">
        <f t="shared" si="19"/>
        <v>19.657294317246</v>
      </c>
      <c r="E18" s="96">
        <f t="shared" si="20"/>
        <v>9.073637584142</v>
      </c>
      <c r="F18" s="96">
        <f t="shared" si="21"/>
        <v>7.68</v>
      </c>
      <c r="G18" s="96">
        <v>12.723379282824881</v>
      </c>
      <c r="H18" s="161">
        <v>45.95813540570808</v>
      </c>
      <c r="I18" s="163"/>
      <c r="J18" s="189">
        <f t="shared" si="22"/>
        <v>0.017439385263144935</v>
      </c>
      <c r="K18" s="190">
        <f t="shared" si="23"/>
        <v>-0.07382169961964281</v>
      </c>
      <c r="L18" s="183"/>
      <c r="M18" s="19" t="s">
        <v>150</v>
      </c>
      <c r="N18" s="70">
        <f t="shared" si="24"/>
        <v>1</v>
      </c>
      <c r="O18" s="70">
        <f t="shared" si="25"/>
        <v>1</v>
      </c>
      <c r="P18" s="70">
        <f t="shared" si="26"/>
        <v>1</v>
      </c>
      <c r="Q18" s="70">
        <f t="shared" si="27"/>
        <v>0</v>
      </c>
      <c r="R18" s="70">
        <f t="shared" si="28"/>
        <v>0</v>
      </c>
      <c r="S18" s="70">
        <f t="shared" si="29"/>
        <v>-1</v>
      </c>
      <c r="T18" s="70"/>
      <c r="U18" s="70"/>
      <c r="V18" s="70"/>
      <c r="W18" s="38"/>
      <c r="X18" s="38" t="s">
        <v>150</v>
      </c>
      <c r="Y18" s="38" t="b">
        <f t="shared" si="30"/>
        <v>1</v>
      </c>
      <c r="Z18" s="40" t="s">
        <v>150</v>
      </c>
      <c r="AA18" s="58">
        <v>514.9006563569956</v>
      </c>
      <c r="AB18" s="58">
        <v>514.9006563569956</v>
      </c>
      <c r="AC18" s="40">
        <v>2.337417973447014</v>
      </c>
      <c r="AD18" s="18">
        <f t="shared" si="31"/>
        <v>1</v>
      </c>
      <c r="AE18" s="38">
        <v>1</v>
      </c>
      <c r="AF18">
        <f t="shared" si="0"/>
        <v>492.7949991127087</v>
      </c>
      <c r="AG18">
        <f t="shared" si="32"/>
        <v>5.463522782593146</v>
      </c>
      <c r="AH18">
        <f t="shared" si="1"/>
        <v>0.28620872163574806</v>
      </c>
      <c r="AI18" s="40" t="s">
        <v>150</v>
      </c>
      <c r="AJ18" s="38">
        <v>6</v>
      </c>
      <c r="AK18" s="38"/>
      <c r="AL18" s="38"/>
      <c r="AM18">
        <f t="shared" si="2"/>
        <v>6</v>
      </c>
      <c r="AN18" s="12" t="s">
        <v>150</v>
      </c>
      <c r="AO18" s="88">
        <v>1.531769848478</v>
      </c>
      <c r="AP18" s="89">
        <v>0.210396561036</v>
      </c>
      <c r="AQ18" s="90">
        <v>4.888696656487</v>
      </c>
      <c r="AR18" s="91">
        <v>0.472797455647</v>
      </c>
      <c r="AS18" s="90">
        <v>13.236827812281</v>
      </c>
      <c r="AT18" s="91">
        <v>0.579402092451</v>
      </c>
      <c r="AU18" s="88">
        <f t="shared" si="33"/>
        <v>19.657294317246</v>
      </c>
      <c r="AV18" s="89">
        <f t="shared" si="3"/>
        <v>0.6035109316986493</v>
      </c>
      <c r="AW18" s="88">
        <v>0.394083880996</v>
      </c>
      <c r="AX18" s="89">
        <v>0.093231804792</v>
      </c>
      <c r="AY18" s="90">
        <v>1.848889432573</v>
      </c>
      <c r="AZ18" s="91">
        <v>0.239237151582</v>
      </c>
      <c r="BA18" s="90">
        <v>6.830664270573</v>
      </c>
      <c r="BB18" s="91">
        <v>0.495873588475</v>
      </c>
      <c r="BC18" s="88">
        <f t="shared" si="34"/>
        <v>9.073637584142</v>
      </c>
      <c r="BD18" s="89">
        <f t="shared" si="4"/>
        <v>0.3118171998689161</v>
      </c>
      <c r="BE18" s="89"/>
      <c r="BF18" s="88">
        <f t="shared" si="35"/>
        <v>19.657294317246</v>
      </c>
      <c r="BG18" s="88">
        <f t="shared" si="36"/>
        <v>0.6035109316986493</v>
      </c>
      <c r="BH18" s="18">
        <f t="shared" si="37"/>
        <v>-1</v>
      </c>
      <c r="BI18">
        <v>1</v>
      </c>
      <c r="BJ18">
        <f t="shared" si="5"/>
        <v>25.08325584640819</v>
      </c>
      <c r="BK18">
        <f t="shared" si="38"/>
        <v>0.3642254446797718</v>
      </c>
      <c r="BL18">
        <f t="shared" si="6"/>
        <v>0.24553758520395055</v>
      </c>
      <c r="BM18" s="89"/>
      <c r="BN18" s="88">
        <f t="shared" si="39"/>
        <v>9.073637584142</v>
      </c>
      <c r="BO18" s="88">
        <f t="shared" si="40"/>
        <v>0.3118171998689161</v>
      </c>
      <c r="BP18" s="18">
        <f t="shared" si="41"/>
        <v>-1</v>
      </c>
      <c r="BQ18">
        <v>1</v>
      </c>
      <c r="BR18">
        <f t="shared" si="7"/>
        <v>12.628728529210697</v>
      </c>
      <c r="BS18">
        <f t="shared" si="42"/>
        <v>0.09722996613409157</v>
      </c>
      <c r="BT18">
        <f t="shared" si="8"/>
        <v>0.17828566521426428</v>
      </c>
      <c r="BU18" s="89"/>
      <c r="BV18" s="89">
        <f t="shared" si="9"/>
        <v>6</v>
      </c>
      <c r="BW18" s="109" t="s">
        <v>150</v>
      </c>
      <c r="BX18" s="110">
        <v>7.68</v>
      </c>
      <c r="BY18" s="111">
        <v>0.3</v>
      </c>
      <c r="BZ18" s="18">
        <f t="shared" si="43"/>
        <v>0</v>
      </c>
      <c r="CA18">
        <v>1</v>
      </c>
      <c r="CB18">
        <f t="shared" si="10"/>
        <v>7.661212121212121</v>
      </c>
      <c r="CC18">
        <f t="shared" si="44"/>
        <v>0.09</v>
      </c>
      <c r="CD18">
        <f t="shared" si="11"/>
        <v>0.12268049987877068</v>
      </c>
      <c r="CE18" s="111"/>
      <c r="CF18" s="89" t="b">
        <f t="shared" si="45"/>
        <v>1</v>
      </c>
      <c r="CG18" s="89" t="b">
        <f t="shared" si="46"/>
        <v>1</v>
      </c>
      <c r="CH18" s="89"/>
      <c r="CI18" t="b">
        <f t="shared" si="12"/>
        <v>1</v>
      </c>
      <c r="CJ18" s="40" t="s">
        <v>150</v>
      </c>
      <c r="CK18" s="38">
        <v>6</v>
      </c>
      <c r="CL18" s="38">
        <f t="shared" si="13"/>
        <v>6</v>
      </c>
      <c r="CM18" s="3" t="s">
        <v>150</v>
      </c>
      <c r="CN18" s="22">
        <v>514.9006563569956</v>
      </c>
      <c r="CO18" s="9">
        <v>12.723379282824881</v>
      </c>
      <c r="CP18" s="64">
        <v>0.8497016224588172</v>
      </c>
      <c r="CQ18" s="18">
        <f t="shared" si="47"/>
        <v>0</v>
      </c>
      <c r="CR18">
        <v>1</v>
      </c>
      <c r="CS18">
        <f t="shared" si="14"/>
        <v>14.01289415793678</v>
      </c>
      <c r="CT18">
        <f t="shared" si="48"/>
        <v>0.7219928472091464</v>
      </c>
      <c r="CU18">
        <f t="shared" si="15"/>
        <v>0.19477925056003917</v>
      </c>
      <c r="CV18" s="38"/>
      <c r="CW18" s="38"/>
      <c r="CX18" s="38">
        <f t="shared" si="16"/>
        <v>6</v>
      </c>
      <c r="CY18" s="3" t="s">
        <v>150</v>
      </c>
      <c r="CZ18" s="131">
        <v>45.95813540570808</v>
      </c>
      <c r="DA18" s="92">
        <v>1.7668775109529238</v>
      </c>
      <c r="DB18" s="18">
        <f t="shared" si="49"/>
        <v>1</v>
      </c>
      <c r="DC18">
        <v>1</v>
      </c>
      <c r="DD18">
        <f t="shared" si="17"/>
        <v>38.04698135537407</v>
      </c>
      <c r="DE18">
        <f t="shared" si="50"/>
        <v>3.121856138711199</v>
      </c>
      <c r="DF18">
        <f t="shared" si="18"/>
        <v>0.24183774393875207</v>
      </c>
      <c r="DG18" s="38"/>
      <c r="DH18">
        <v>6</v>
      </c>
      <c r="DI18" s="138" t="s">
        <v>150</v>
      </c>
      <c r="DJ18" s="139">
        <v>-0.21145751511148583</v>
      </c>
      <c r="DK18" s="139">
        <v>-0.04591992756598562</v>
      </c>
      <c r="DL18" s="139">
        <v>0.017439385263144935</v>
      </c>
      <c r="DM18" s="139">
        <v>0.3122609674800426</v>
      </c>
      <c r="DN18" s="225">
        <v>0.00960633172498417</v>
      </c>
      <c r="DO18" s="139">
        <v>-0.07382169961964281</v>
      </c>
      <c r="DP18" s="226"/>
      <c r="DQ18" s="11" t="b">
        <v>1</v>
      </c>
      <c r="DR18" s="227">
        <v>0.00960633172498417</v>
      </c>
      <c r="DS18" s="227">
        <v>-0.07382169961964281</v>
      </c>
      <c r="DT18" s="227">
        <v>0.2904891330799487</v>
      </c>
      <c r="DU18" s="228" t="s">
        <v>65</v>
      </c>
      <c r="DV18" s="3" t="s">
        <v>150</v>
      </c>
      <c r="DW18" s="11">
        <v>1</v>
      </c>
      <c r="DX18" s="226" t="s">
        <v>65</v>
      </c>
      <c r="DY18" s="227">
        <v>-0.2820663845910676</v>
      </c>
      <c r="DZ18" s="227">
        <v>0.06251559821846482</v>
      </c>
      <c r="EA18" s="227">
        <v>-0.21145751511148583</v>
      </c>
      <c r="EB18" s="227">
        <v>0.06093870299877314</v>
      </c>
      <c r="EC18" s="227">
        <v>-0.04591992756598562</v>
      </c>
      <c r="ED18" s="227">
        <v>0.023095668086000477</v>
      </c>
      <c r="EE18" s="227">
        <v>0.017439385263144935</v>
      </c>
      <c r="EF18" s="227">
        <v>0.07451556870920104</v>
      </c>
      <c r="EG18" s="227">
        <v>0.5387073992669138</v>
      </c>
      <c r="EH18" s="227">
        <v>0.02758218617289534</v>
      </c>
      <c r="EI18" s="227">
        <v>0.10671526393781876</v>
      </c>
      <c r="EJ18" s="227">
        <v>0.05638724416697138</v>
      </c>
      <c r="EK18" s="227">
        <v>0.3122609674800426</v>
      </c>
      <c r="EL18" s="227">
        <v>0.04753626358916878</v>
      </c>
      <c r="EM18" s="227">
        <v>0.00960633172498417</v>
      </c>
      <c r="EN18" s="227">
        <v>0.05463333137913036</v>
      </c>
      <c r="EO18" s="227">
        <v>0.07382169961964281</v>
      </c>
      <c r="EP18" s="227">
        <v>0.05498942616147843</v>
      </c>
      <c r="EQ18" s="227">
        <v>0.2904891330799487</v>
      </c>
      <c r="ER18" s="227">
        <v>0.05764878756105918</v>
      </c>
      <c r="ES18" s="227"/>
      <c r="ET18" s="227">
        <v>-0.1211734495428644</v>
      </c>
      <c r="EU18" s="227">
        <v>0.0034964475349536376</v>
      </c>
      <c r="EV18" s="227">
        <v>-0.06786584641713155</v>
      </c>
      <c r="EW18" s="227">
        <v>0.003934829163574186</v>
      </c>
      <c r="EX18" s="227">
        <v>0.03544020041481273</v>
      </c>
      <c r="EY18" s="227">
        <v>0.004607851514456846</v>
      </c>
      <c r="EZ18" s="227">
        <v>0.146910719294913</v>
      </c>
      <c r="FA18" s="227">
        <v>0.002912667339015724</v>
      </c>
      <c r="FB18" s="227">
        <v>0.1408664639829211</v>
      </c>
      <c r="FC18" s="227">
        <v>0.004205931381125208</v>
      </c>
      <c r="FD18" s="227">
        <v>0.06108523391412581</v>
      </c>
      <c r="FE18" s="227">
        <v>0.0034229123242837767</v>
      </c>
      <c r="FF18" s="227">
        <v>0.12437195258284037</v>
      </c>
      <c r="FG18" s="227">
        <v>0.0036938948677907196</v>
      </c>
      <c r="FH18" s="227">
        <v>-0.07825342710660839</v>
      </c>
      <c r="FI18" s="227">
        <v>0.004545140618955156</v>
      </c>
      <c r="FJ18" s="227">
        <v>-0.15572378859355346</v>
      </c>
      <c r="FK18" s="227">
        <v>0.003373845126531368</v>
      </c>
      <c r="FL18" s="227">
        <v>0.2663870022493651</v>
      </c>
      <c r="FM18" s="227">
        <v>0.002768305872423388</v>
      </c>
      <c r="FN18" s="138" t="s">
        <v>150</v>
      </c>
      <c r="FO18" s="229">
        <v>-1</v>
      </c>
      <c r="FP18" s="229">
        <v>0</v>
      </c>
      <c r="FQ18" s="229">
        <v>-1</v>
      </c>
      <c r="FR18" s="229">
        <v>0</v>
      </c>
      <c r="FS18" s="229">
        <v>-1</v>
      </c>
      <c r="FT18" s="229">
        <v>0</v>
      </c>
      <c r="FU18" s="229">
        <v>0</v>
      </c>
      <c r="FV18" s="229">
        <v>0</v>
      </c>
      <c r="FW18" s="229">
        <v>1</v>
      </c>
      <c r="FX18" s="229">
        <v>0</v>
      </c>
      <c r="FY18" s="229">
        <v>0</v>
      </c>
      <c r="FZ18" s="229">
        <v>0</v>
      </c>
      <c r="GA18" s="229">
        <v>1</v>
      </c>
      <c r="GB18" s="229">
        <v>0</v>
      </c>
      <c r="GC18" s="229">
        <v>0</v>
      </c>
      <c r="GD18" s="229">
        <v>0</v>
      </c>
      <c r="GE18" s="230">
        <v>1</v>
      </c>
      <c r="GF18" s="230">
        <v>0</v>
      </c>
      <c r="GG18" s="229">
        <v>0</v>
      </c>
      <c r="GH18" s="229" t="e">
        <v>#VALUE!</v>
      </c>
      <c r="GI18" s="11"/>
      <c r="GJ18" s="229">
        <v>1</v>
      </c>
      <c r="GK18" s="229">
        <v>0</v>
      </c>
      <c r="GL18" s="229">
        <v>1</v>
      </c>
      <c r="GM18" s="229">
        <v>0</v>
      </c>
      <c r="GN18" s="229">
        <v>1</v>
      </c>
      <c r="GO18" s="229">
        <v>0</v>
      </c>
      <c r="GP18" s="229">
        <v>0</v>
      </c>
      <c r="GQ18" s="229">
        <v>0</v>
      </c>
      <c r="GR18" s="229">
        <v>1</v>
      </c>
      <c r="GS18" s="229">
        <v>0</v>
      </c>
      <c r="GT18" s="229">
        <v>0</v>
      </c>
      <c r="GU18" s="229">
        <v>0</v>
      </c>
      <c r="GV18" s="229">
        <v>1</v>
      </c>
      <c r="GW18" s="229">
        <v>1</v>
      </c>
      <c r="GX18" s="229">
        <v>0</v>
      </c>
      <c r="GY18" s="229">
        <v>0</v>
      </c>
      <c r="GZ18" s="229">
        <v>0</v>
      </c>
      <c r="HA18" s="229">
        <v>0</v>
      </c>
      <c r="HB18" s="229">
        <v>1</v>
      </c>
      <c r="HC18" s="229" t="e">
        <v>#DIV/0!</v>
      </c>
      <c r="HD18" s="11"/>
      <c r="HE18" s="229">
        <v>6</v>
      </c>
      <c r="HF18" s="229">
        <v>0</v>
      </c>
      <c r="HG18" s="229">
        <v>6</v>
      </c>
      <c r="HH18" s="229">
        <v>0</v>
      </c>
      <c r="HI18" s="229">
        <v>6</v>
      </c>
      <c r="HJ18" s="229">
        <v>0</v>
      </c>
      <c r="HK18" s="229">
        <v>0</v>
      </c>
      <c r="HL18" s="229">
        <v>0</v>
      </c>
      <c r="HM18" s="229">
        <v>3</v>
      </c>
      <c r="HN18" s="229">
        <v>0</v>
      </c>
      <c r="HO18" s="229">
        <v>0</v>
      </c>
      <c r="HP18" s="229">
        <v>0</v>
      </c>
      <c r="HQ18" s="229">
        <v>3</v>
      </c>
      <c r="HR18" s="229">
        <v>2</v>
      </c>
      <c r="HS18" s="229">
        <v>0</v>
      </c>
      <c r="HT18" s="229">
        <v>0</v>
      </c>
      <c r="HU18" s="229">
        <v>0</v>
      </c>
      <c r="HV18" s="229">
        <v>0</v>
      </c>
      <c r="HW18" s="229">
        <v>2</v>
      </c>
      <c r="HX18" s="229" t="e">
        <v>#DIV/0!</v>
      </c>
    </row>
    <row r="19" spans="1:232" s="8" customFormat="1" ht="12.75">
      <c r="A19" s="251"/>
      <c r="B19" s="187" t="s">
        <v>101</v>
      </c>
      <c r="C19" s="96">
        <v>508.40371326388004</v>
      </c>
      <c r="D19" s="96">
        <f t="shared" si="19"/>
        <v>17.911441779019</v>
      </c>
      <c r="E19" s="96">
        <f t="shared" si="20"/>
        <v>10.75688609594</v>
      </c>
      <c r="F19" s="96">
        <f t="shared" si="21"/>
        <v>8.02</v>
      </c>
      <c r="G19" s="96">
        <v>12.770380392270075</v>
      </c>
      <c r="H19" s="161">
        <v>36.82921584682286</v>
      </c>
      <c r="I19" s="163"/>
      <c r="J19" s="189">
        <f t="shared" si="22"/>
        <v>0.6178089696752987</v>
      </c>
      <c r="K19" s="190">
        <f t="shared" si="23"/>
        <v>0.3762923711547641</v>
      </c>
      <c r="L19" s="183"/>
      <c r="M19" s="19" t="s">
        <v>101</v>
      </c>
      <c r="N19" s="70">
        <f t="shared" si="24"/>
        <v>1</v>
      </c>
      <c r="O19" s="70">
        <f t="shared" si="25"/>
        <v>1</v>
      </c>
      <c r="P19" s="70">
        <f t="shared" si="26"/>
        <v>0</v>
      </c>
      <c r="Q19" s="70">
        <f t="shared" si="27"/>
        <v>0</v>
      </c>
      <c r="R19" s="70">
        <f t="shared" si="28"/>
        <v>0</v>
      </c>
      <c r="S19" s="70">
        <f t="shared" si="29"/>
        <v>0</v>
      </c>
      <c r="T19" s="70"/>
      <c r="U19" s="70"/>
      <c r="V19" s="70"/>
      <c r="W19" s="38"/>
      <c r="X19" s="38" t="s">
        <v>101</v>
      </c>
      <c r="Y19" s="38" t="b">
        <f t="shared" si="30"/>
        <v>1</v>
      </c>
      <c r="Z19" s="44" t="s">
        <v>101</v>
      </c>
      <c r="AA19" s="58">
        <v>508.40371326388004</v>
      </c>
      <c r="AB19" s="58">
        <v>508.40371326388004</v>
      </c>
      <c r="AC19" s="44">
        <v>5.149583858832911</v>
      </c>
      <c r="AD19" s="18">
        <f t="shared" si="31"/>
        <v>1</v>
      </c>
      <c r="AE19" s="38">
        <v>1</v>
      </c>
      <c r="AF19">
        <f t="shared" si="0"/>
        <v>492.99187617613643</v>
      </c>
      <c r="AG19">
        <f t="shared" si="32"/>
        <v>26.51821391915246</v>
      </c>
      <c r="AH19">
        <f t="shared" si="1"/>
        <v>0.28166131172192366</v>
      </c>
      <c r="AI19" s="44" t="s">
        <v>101</v>
      </c>
      <c r="AJ19" s="38">
        <v>7</v>
      </c>
      <c r="AK19" s="38"/>
      <c r="AL19" s="38"/>
      <c r="AM19">
        <f t="shared" si="2"/>
        <v>7</v>
      </c>
      <c r="AN19" s="12" t="s">
        <v>101</v>
      </c>
      <c r="AO19" s="88">
        <v>0.107124386391</v>
      </c>
      <c r="AP19" s="89">
        <v>0.108263671785</v>
      </c>
      <c r="AQ19" s="90">
        <v>2.706900450746</v>
      </c>
      <c r="AR19" s="91">
        <v>0.474852688523</v>
      </c>
      <c r="AS19" s="90">
        <v>15.097416941882</v>
      </c>
      <c r="AT19" s="91">
        <v>1.700348727734</v>
      </c>
      <c r="AU19" s="88">
        <f t="shared" si="33"/>
        <v>17.911441779019</v>
      </c>
      <c r="AV19" s="89">
        <f t="shared" si="3"/>
        <v>3.1283918943325237</v>
      </c>
      <c r="AW19" s="88">
        <v>0</v>
      </c>
      <c r="AX19" s="243" t="s">
        <v>182</v>
      </c>
      <c r="AY19" s="90">
        <v>0.913286033716</v>
      </c>
      <c r="AZ19" s="91">
        <v>0.295738879711</v>
      </c>
      <c r="BA19" s="90">
        <v>9.843600062224</v>
      </c>
      <c r="BB19" s="91">
        <v>1.28010511515</v>
      </c>
      <c r="BC19" s="88">
        <f t="shared" si="34"/>
        <v>10.75688609594</v>
      </c>
      <c r="BD19" s="89">
        <f t="shared" si="4"/>
        <v>1.7261305908059121</v>
      </c>
      <c r="BE19" s="89"/>
      <c r="BF19" s="88">
        <f t="shared" si="35"/>
        <v>17.911441779019</v>
      </c>
      <c r="BG19" s="88">
        <f t="shared" si="36"/>
        <v>3.1283918943325237</v>
      </c>
      <c r="BH19" s="18">
        <f t="shared" si="37"/>
        <v>-1</v>
      </c>
      <c r="BI19">
        <v>1</v>
      </c>
      <c r="BJ19">
        <f t="shared" si="5"/>
        <v>25.1361604687787</v>
      </c>
      <c r="BK19">
        <f t="shared" si="38"/>
        <v>9.786835844525436</v>
      </c>
      <c r="BL19">
        <f t="shared" si="6"/>
        <v>0.24076996096203288</v>
      </c>
      <c r="BM19" s="89"/>
      <c r="BN19" s="88">
        <f t="shared" si="39"/>
        <v>10.75688609594</v>
      </c>
      <c r="BO19" s="88">
        <f t="shared" si="40"/>
        <v>1.7261305908059121</v>
      </c>
      <c r="BP19" s="18">
        <f t="shared" si="41"/>
        <v>0</v>
      </c>
      <c r="BQ19">
        <v>1</v>
      </c>
      <c r="BR19">
        <f t="shared" si="7"/>
        <v>12.577720998550152</v>
      </c>
      <c r="BS19">
        <f t="shared" si="42"/>
        <v>2.979526816515967</v>
      </c>
      <c r="BT19">
        <f t="shared" si="8"/>
        <v>0.17460541717670722</v>
      </c>
      <c r="BU19" s="89"/>
      <c r="BV19" s="89">
        <f t="shared" si="9"/>
        <v>7</v>
      </c>
      <c r="BW19" s="109" t="s">
        <v>101</v>
      </c>
      <c r="BX19" s="110">
        <v>8.02</v>
      </c>
      <c r="BY19" s="111">
        <v>0.7799999999999999</v>
      </c>
      <c r="BZ19" s="18">
        <f t="shared" si="43"/>
        <v>0</v>
      </c>
      <c r="CA19">
        <v>1</v>
      </c>
      <c r="CB19">
        <f t="shared" si="10"/>
        <v>7.65090909090909</v>
      </c>
      <c r="CC19">
        <f t="shared" si="44"/>
        <v>0.6083999999999998</v>
      </c>
      <c r="CD19">
        <f t="shared" si="11"/>
        <v>0.12087073136472201</v>
      </c>
      <c r="CE19" s="111"/>
      <c r="CF19" s="89" t="b">
        <f t="shared" si="45"/>
        <v>1</v>
      </c>
      <c r="CG19" s="89" t="b">
        <f t="shared" si="46"/>
        <v>1</v>
      </c>
      <c r="CH19" s="89"/>
      <c r="CI19" t="b">
        <f t="shared" si="12"/>
        <v>1</v>
      </c>
      <c r="CJ19" s="44" t="s">
        <v>101</v>
      </c>
      <c r="CK19" s="38">
        <v>7</v>
      </c>
      <c r="CL19" s="38">
        <f t="shared" si="13"/>
        <v>7</v>
      </c>
      <c r="CM19" s="3" t="s">
        <v>101</v>
      </c>
      <c r="CN19" s="22">
        <v>508.40371326388004</v>
      </c>
      <c r="CO19" s="9">
        <v>12.770380392270075</v>
      </c>
      <c r="CP19" s="64">
        <v>1.1982137714061158</v>
      </c>
      <c r="CQ19" s="18">
        <f t="shared" si="47"/>
        <v>0</v>
      </c>
      <c r="CR19">
        <v>1</v>
      </c>
      <c r="CS19">
        <f t="shared" si="14"/>
        <v>14.011469881892987</v>
      </c>
      <c r="CT19">
        <f t="shared" si="48"/>
        <v>1.4357162419872675</v>
      </c>
      <c r="CU19">
        <f t="shared" si="15"/>
        <v>0.19395599224360013</v>
      </c>
      <c r="CV19" s="38"/>
      <c r="CW19" s="38"/>
      <c r="CX19" s="38">
        <f t="shared" si="16"/>
        <v>7</v>
      </c>
      <c r="CY19" s="3" t="s">
        <v>101</v>
      </c>
      <c r="CZ19" s="22">
        <v>36.82921584682286</v>
      </c>
      <c r="DA19" s="92">
        <v>1.8957922700768368</v>
      </c>
      <c r="DB19" s="18">
        <f t="shared" si="49"/>
        <v>0</v>
      </c>
      <c r="DC19">
        <v>1</v>
      </c>
      <c r="DD19">
        <f t="shared" si="17"/>
        <v>38.323615281400905</v>
      </c>
      <c r="DE19">
        <f t="shared" si="50"/>
        <v>3.594028331283086</v>
      </c>
      <c r="DF19">
        <f t="shared" si="18"/>
        <v>0.2415928711025223</v>
      </c>
      <c r="DG19" s="38"/>
      <c r="DH19">
        <v>7</v>
      </c>
      <c r="DI19" s="138" t="s">
        <v>101</v>
      </c>
      <c r="DJ19" s="139">
        <v>-0.3405017819427879</v>
      </c>
      <c r="DK19" s="139">
        <v>-0.12409386190549397</v>
      </c>
      <c r="DL19" s="139">
        <v>0.6178089696752987</v>
      </c>
      <c r="DM19" s="139">
        <v>0.058336039237649066</v>
      </c>
      <c r="DN19" s="225">
        <v>-0.159013454709307</v>
      </c>
      <c r="DO19" s="139">
        <v>0.3762923711547641</v>
      </c>
      <c r="DP19" s="226"/>
      <c r="DQ19" s="11" t="b">
        <v>1</v>
      </c>
      <c r="DR19" s="227">
        <v>-0.159013454709307</v>
      </c>
      <c r="DS19" s="227">
        <v>0.3762923711547641</v>
      </c>
      <c r="DT19" s="227">
        <v>0.418511355922039</v>
      </c>
      <c r="DU19" s="228" t="s">
        <v>13</v>
      </c>
      <c r="DV19" s="3" t="s">
        <v>101</v>
      </c>
      <c r="DW19" s="11">
        <v>1</v>
      </c>
      <c r="DX19" s="226" t="s">
        <v>13</v>
      </c>
      <c r="DY19" s="227">
        <v>0.052900907993699516</v>
      </c>
      <c r="DZ19" s="227">
        <v>0.10254771535688492</v>
      </c>
      <c r="EA19" s="227">
        <v>-0.3405017819427879</v>
      </c>
      <c r="EB19" s="227">
        <v>0.08297010034816407</v>
      </c>
      <c r="EC19" s="227">
        <v>-0.12409386190549397</v>
      </c>
      <c r="ED19" s="227">
        <v>0.05904800614795474</v>
      </c>
      <c r="EE19" s="227">
        <v>0.6178089696752987</v>
      </c>
      <c r="EF19" s="227">
        <v>0.05788009943213035</v>
      </c>
      <c r="EG19" s="227">
        <v>0.0103966899266019</v>
      </c>
      <c r="EH19" s="227">
        <v>0.08076278725338212</v>
      </c>
      <c r="EI19" s="227">
        <v>-0.02696020332126544</v>
      </c>
      <c r="EJ19" s="227">
        <v>0.062028667989073034</v>
      </c>
      <c r="EK19" s="227">
        <v>0.058336039237649066</v>
      </c>
      <c r="EL19" s="227">
        <v>0.08536474550560191</v>
      </c>
      <c r="EM19" s="227">
        <v>-0.159013454709307</v>
      </c>
      <c r="EN19" s="227">
        <v>0.09860864691209403</v>
      </c>
      <c r="EO19" s="227">
        <v>-0.3762923711547641</v>
      </c>
      <c r="EP19" s="227">
        <v>0.10581030265772996</v>
      </c>
      <c r="EQ19" s="227">
        <v>0.418511355922039</v>
      </c>
      <c r="ER19" s="227">
        <v>0.052875165003508605</v>
      </c>
      <c r="ES19" s="227"/>
      <c r="ET19" s="227">
        <v>-0.13132397356058464</v>
      </c>
      <c r="EU19" s="227">
        <v>0.003354456722999689</v>
      </c>
      <c r="EV19" s="227">
        <v>-0.06395541408891026</v>
      </c>
      <c r="EW19" s="227">
        <v>0.0038515178916888214</v>
      </c>
      <c r="EX19" s="227">
        <v>0.03780910751600995</v>
      </c>
      <c r="EY19" s="227">
        <v>0.004461130186483446</v>
      </c>
      <c r="EZ19" s="227">
        <v>0.12871770158545381</v>
      </c>
      <c r="FA19" s="227">
        <v>0.0029673336947768094</v>
      </c>
      <c r="FB19" s="227">
        <v>0.15687587941747602</v>
      </c>
      <c r="FC19" s="227">
        <v>0.0039995023828176945</v>
      </c>
      <c r="FD19" s="227">
        <v>0.06513600564924958</v>
      </c>
      <c r="FE19" s="227">
        <v>0.003402938201827786</v>
      </c>
      <c r="FF19" s="227">
        <v>0.13206664737806442</v>
      </c>
      <c r="FG19" s="227">
        <v>0.003555868453718009</v>
      </c>
      <c r="FH19" s="227">
        <v>-0.07314373660859957</v>
      </c>
      <c r="FI19" s="227">
        <v>0.004367236839806401</v>
      </c>
      <c r="FJ19" s="227">
        <v>-0.14208396826705627</v>
      </c>
      <c r="FK19" s="227">
        <v>0.00319731250871085</v>
      </c>
      <c r="FL19" s="227">
        <v>0.26250754095111994</v>
      </c>
      <c r="FM19" s="227">
        <v>0.0027835487783603994</v>
      </c>
      <c r="FN19" s="138" t="s">
        <v>101</v>
      </c>
      <c r="FO19" s="229">
        <v>0</v>
      </c>
      <c r="FP19" s="229">
        <v>0</v>
      </c>
      <c r="FQ19" s="229">
        <v>-1</v>
      </c>
      <c r="FR19" s="229">
        <v>0</v>
      </c>
      <c r="FS19" s="229">
        <v>-1</v>
      </c>
      <c r="FT19" s="229">
        <v>0</v>
      </c>
      <c r="FU19" s="229">
        <v>1</v>
      </c>
      <c r="FV19" s="229">
        <v>0</v>
      </c>
      <c r="FW19" s="229">
        <v>0</v>
      </c>
      <c r="FX19" s="229">
        <v>0</v>
      </c>
      <c r="FY19" s="229">
        <v>0</v>
      </c>
      <c r="FZ19" s="229">
        <v>0</v>
      </c>
      <c r="GA19" s="229">
        <v>0</v>
      </c>
      <c r="GB19" s="229">
        <v>0</v>
      </c>
      <c r="GC19" s="229">
        <v>0</v>
      </c>
      <c r="GD19" s="229">
        <v>0</v>
      </c>
      <c r="GE19" s="230">
        <v>-1</v>
      </c>
      <c r="GF19" s="230">
        <v>0</v>
      </c>
      <c r="GG19" s="229">
        <v>1</v>
      </c>
      <c r="GH19" s="229" t="e">
        <v>#VALUE!</v>
      </c>
      <c r="GI19" s="11"/>
      <c r="GJ19" s="229">
        <v>0</v>
      </c>
      <c r="GK19" s="229">
        <v>0</v>
      </c>
      <c r="GL19" s="229">
        <v>1</v>
      </c>
      <c r="GM19" s="229">
        <v>0</v>
      </c>
      <c r="GN19" s="229">
        <v>1</v>
      </c>
      <c r="GO19" s="229">
        <v>0</v>
      </c>
      <c r="GP19" s="229">
        <v>1</v>
      </c>
      <c r="GQ19" s="229">
        <v>1</v>
      </c>
      <c r="GR19" s="229">
        <v>0</v>
      </c>
      <c r="GS19" s="229">
        <v>1</v>
      </c>
      <c r="GT19" s="229">
        <v>0</v>
      </c>
      <c r="GU19" s="229">
        <v>0</v>
      </c>
      <c r="GV19" s="229">
        <v>0</v>
      </c>
      <c r="GW19" s="229">
        <v>0</v>
      </c>
      <c r="GX19" s="229">
        <v>0</v>
      </c>
      <c r="GY19" s="229">
        <v>0</v>
      </c>
      <c r="GZ19" s="229">
        <v>1</v>
      </c>
      <c r="HA19" s="229">
        <v>0</v>
      </c>
      <c r="HB19" s="229">
        <v>1</v>
      </c>
      <c r="HC19" s="229" t="e">
        <v>#DIV/0!</v>
      </c>
      <c r="HD19" s="11"/>
      <c r="HE19" s="229">
        <v>0</v>
      </c>
      <c r="HF19" s="229">
        <v>0</v>
      </c>
      <c r="HG19" s="229">
        <v>6</v>
      </c>
      <c r="HH19" s="229">
        <v>0</v>
      </c>
      <c r="HI19" s="229">
        <v>6</v>
      </c>
      <c r="HJ19" s="229">
        <v>0</v>
      </c>
      <c r="HK19" s="229">
        <v>3</v>
      </c>
      <c r="HL19" s="229">
        <v>2</v>
      </c>
      <c r="HM19" s="229">
        <v>0</v>
      </c>
      <c r="HN19" s="229">
        <v>2</v>
      </c>
      <c r="HO19" s="229">
        <v>0</v>
      </c>
      <c r="HP19" s="229">
        <v>0</v>
      </c>
      <c r="HQ19" s="229">
        <v>0</v>
      </c>
      <c r="HR19" s="229">
        <v>0</v>
      </c>
      <c r="HS19" s="229">
        <v>0</v>
      </c>
      <c r="HT19" s="229">
        <v>0</v>
      </c>
      <c r="HU19" s="229">
        <v>6</v>
      </c>
      <c r="HV19" s="229">
        <v>0</v>
      </c>
      <c r="HW19" s="229">
        <v>3</v>
      </c>
      <c r="HX19" s="229" t="e">
        <v>#DIV/0!</v>
      </c>
    </row>
    <row r="20" spans="1:232" s="8" customFormat="1" ht="12.75">
      <c r="A20" s="11"/>
      <c r="B20" s="187" t="s">
        <v>105</v>
      </c>
      <c r="C20" s="96">
        <v>505.945766237548</v>
      </c>
      <c r="D20" s="96">
        <f t="shared" si="19"/>
        <v>21.496456392694</v>
      </c>
      <c r="E20" s="96">
        <f t="shared" si="20"/>
        <v>13.822398809052</v>
      </c>
      <c r="F20" s="96">
        <f t="shared" si="21"/>
        <v>7.59</v>
      </c>
      <c r="G20" s="96">
        <v>19.271456754426215</v>
      </c>
      <c r="H20" s="161">
        <v>47.08949138359417</v>
      </c>
      <c r="I20" s="163"/>
      <c r="J20" s="189">
        <f t="shared" si="22"/>
        <v>0.5791905602530552</v>
      </c>
      <c r="K20" s="190">
        <f t="shared" si="23"/>
        <v>0.6631539250878081</v>
      </c>
      <c r="L20" s="183"/>
      <c r="M20" s="19" t="s">
        <v>105</v>
      </c>
      <c r="N20" s="70">
        <f t="shared" si="24"/>
        <v>1</v>
      </c>
      <c r="O20" s="70">
        <f t="shared" si="25"/>
        <v>1</v>
      </c>
      <c r="P20" s="70">
        <f t="shared" si="26"/>
        <v>0</v>
      </c>
      <c r="Q20" s="70">
        <f t="shared" si="27"/>
        <v>0</v>
      </c>
      <c r="R20" s="70">
        <f t="shared" si="28"/>
        <v>-1</v>
      </c>
      <c r="S20" s="70">
        <f t="shared" si="29"/>
        <v>-1</v>
      </c>
      <c r="T20" s="70"/>
      <c r="U20" s="70"/>
      <c r="V20" s="70"/>
      <c r="W20" s="38"/>
      <c r="X20" s="38" t="s">
        <v>105</v>
      </c>
      <c r="Y20" s="38" t="b">
        <f t="shared" si="30"/>
        <v>1</v>
      </c>
      <c r="Z20" s="43" t="s">
        <v>105</v>
      </c>
      <c r="AA20" s="50">
        <v>505.945766237548</v>
      </c>
      <c r="AB20" s="50">
        <v>505.945766237548</v>
      </c>
      <c r="AC20" s="43">
        <v>2.3497561920694</v>
      </c>
      <c r="AD20" s="18">
        <f t="shared" si="31"/>
        <v>1</v>
      </c>
      <c r="AE20" s="38">
        <v>1</v>
      </c>
      <c r="AF20">
        <f t="shared" si="0"/>
        <v>493.0663594193586</v>
      </c>
      <c r="AG20">
        <f t="shared" si="32"/>
        <v>5.521354162168487</v>
      </c>
      <c r="AH20">
        <f t="shared" si="1"/>
        <v>0.2861889279468638</v>
      </c>
      <c r="AI20" s="43" t="s">
        <v>105</v>
      </c>
      <c r="AJ20" s="38">
        <v>8</v>
      </c>
      <c r="AK20" s="38"/>
      <c r="AL20" s="38"/>
      <c r="AM20">
        <f t="shared" si="2"/>
        <v>8</v>
      </c>
      <c r="AN20" s="12" t="s">
        <v>105</v>
      </c>
      <c r="AO20" s="83">
        <v>1.653643191917</v>
      </c>
      <c r="AP20" s="14">
        <v>0.34998507833</v>
      </c>
      <c r="AQ20" s="86">
        <v>6.165894328653</v>
      </c>
      <c r="AR20" s="13">
        <v>0.656497970941</v>
      </c>
      <c r="AS20" s="86">
        <v>13.676918872124</v>
      </c>
      <c r="AT20" s="13">
        <v>0.804668602017</v>
      </c>
      <c r="AU20" s="88">
        <f t="shared" si="33"/>
        <v>21.496456392694</v>
      </c>
      <c r="AV20" s="89">
        <f t="shared" si="3"/>
        <v>1.2009706999752994</v>
      </c>
      <c r="AW20" s="83">
        <v>0.623172340269</v>
      </c>
      <c r="AX20" s="14">
        <v>0.220942727076</v>
      </c>
      <c r="AY20" s="86">
        <v>3.187348559086</v>
      </c>
      <c r="AZ20" s="13">
        <v>0.586807015933</v>
      </c>
      <c r="BA20" s="86">
        <v>10.011877909697</v>
      </c>
      <c r="BB20" s="13">
        <v>0.854175881391</v>
      </c>
      <c r="BC20" s="88">
        <f t="shared" si="34"/>
        <v>13.822398809052</v>
      </c>
      <c r="BD20" s="89">
        <f t="shared" si="4"/>
        <v>1.1227745989460636</v>
      </c>
      <c r="BE20" s="89"/>
      <c r="BF20" s="88">
        <f t="shared" si="35"/>
        <v>21.496456392694</v>
      </c>
      <c r="BG20" s="88">
        <f t="shared" si="36"/>
        <v>1.2009706999752994</v>
      </c>
      <c r="BH20" s="18">
        <f t="shared" si="37"/>
        <v>-1</v>
      </c>
      <c r="BI20">
        <v>1</v>
      </c>
      <c r="BJ20">
        <f t="shared" si="5"/>
        <v>25.027523662303704</v>
      </c>
      <c r="BK20">
        <f t="shared" si="38"/>
        <v>1.4423306221991605</v>
      </c>
      <c r="BL20">
        <f t="shared" si="6"/>
        <v>0.24441782706730822</v>
      </c>
      <c r="BM20" s="89"/>
      <c r="BN20" s="88">
        <f t="shared" si="39"/>
        <v>13.822398809052</v>
      </c>
      <c r="BO20" s="88">
        <f t="shared" si="40"/>
        <v>1.1227745989460636</v>
      </c>
      <c r="BP20" s="18">
        <f t="shared" si="41"/>
        <v>0</v>
      </c>
      <c r="BQ20">
        <v>1</v>
      </c>
      <c r="BR20">
        <f t="shared" si="7"/>
        <v>12.484826673910394</v>
      </c>
      <c r="BS20">
        <f t="shared" si="42"/>
        <v>1.2606228000384938</v>
      </c>
      <c r="BT20">
        <f t="shared" si="8"/>
        <v>0.17618483934112875</v>
      </c>
      <c r="BU20" s="89"/>
      <c r="BV20" s="89">
        <f t="shared" si="9"/>
        <v>8</v>
      </c>
      <c r="BW20" s="109" t="s">
        <v>105</v>
      </c>
      <c r="BX20" s="110">
        <v>7.59</v>
      </c>
      <c r="BY20" s="111">
        <v>0.33</v>
      </c>
      <c r="BZ20" s="18">
        <f t="shared" si="43"/>
        <v>0</v>
      </c>
      <c r="CA20">
        <v>1</v>
      </c>
      <c r="CB20">
        <f t="shared" si="10"/>
        <v>7.663939393939394</v>
      </c>
      <c r="CC20">
        <f t="shared" si="44"/>
        <v>0.10890000000000001</v>
      </c>
      <c r="CD20">
        <f t="shared" si="11"/>
        <v>0.12256817221913144</v>
      </c>
      <c r="CE20" s="111"/>
      <c r="CF20" s="89" t="b">
        <f t="shared" si="45"/>
        <v>1</v>
      </c>
      <c r="CG20" s="89" t="b">
        <f t="shared" si="46"/>
        <v>1</v>
      </c>
      <c r="CH20" s="89"/>
      <c r="CI20" t="b">
        <f t="shared" si="12"/>
        <v>1</v>
      </c>
      <c r="CJ20" s="43" t="s">
        <v>105</v>
      </c>
      <c r="CK20" s="38">
        <v>8</v>
      </c>
      <c r="CL20" s="38">
        <f t="shared" si="13"/>
        <v>8</v>
      </c>
      <c r="CM20" s="3" t="s">
        <v>105</v>
      </c>
      <c r="CN20" s="22">
        <v>505.945766237548</v>
      </c>
      <c r="CO20" s="25">
        <v>19.271456754426215</v>
      </c>
      <c r="CP20" s="62">
        <v>1.0142722703183404</v>
      </c>
      <c r="CQ20" s="18">
        <f t="shared" si="47"/>
        <v>1</v>
      </c>
      <c r="CR20">
        <v>1</v>
      </c>
      <c r="CS20">
        <f t="shared" si="14"/>
        <v>13.814467567888256</v>
      </c>
      <c r="CT20">
        <f t="shared" si="48"/>
        <v>1.0287482383367206</v>
      </c>
      <c r="CU20">
        <f t="shared" si="15"/>
        <v>0.19439093487086948</v>
      </c>
      <c r="CV20" s="38"/>
      <c r="CW20" s="38"/>
      <c r="CX20" s="38">
        <f t="shared" si="16"/>
        <v>8</v>
      </c>
      <c r="CY20" s="3" t="s">
        <v>105</v>
      </c>
      <c r="CZ20" s="130">
        <v>47.08949138359417</v>
      </c>
      <c r="DA20" s="92">
        <v>1.4786807760243286</v>
      </c>
      <c r="DB20" s="18">
        <f t="shared" si="49"/>
        <v>1</v>
      </c>
      <c r="DC20">
        <v>1</v>
      </c>
      <c r="DD20">
        <f t="shared" si="17"/>
        <v>38.01269784089268</v>
      </c>
      <c r="DE20">
        <f t="shared" si="50"/>
        <v>2.1864968373839107</v>
      </c>
      <c r="DF20">
        <f t="shared" si="18"/>
        <v>0.24238427725370895</v>
      </c>
      <c r="DG20" s="38"/>
      <c r="DH20">
        <v>8</v>
      </c>
      <c r="DI20" s="138" t="s">
        <v>105</v>
      </c>
      <c r="DJ20" s="139">
        <v>-0.18499514895709346</v>
      </c>
      <c r="DK20" s="139">
        <v>0.04592584967101595</v>
      </c>
      <c r="DL20" s="139">
        <v>0.5791905602530552</v>
      </c>
      <c r="DM20" s="139">
        <v>0.016784967262190524</v>
      </c>
      <c r="DN20" s="225">
        <v>-0.22522685788166705</v>
      </c>
      <c r="DO20" s="139">
        <v>0.6631539250878081</v>
      </c>
      <c r="DP20" s="226"/>
      <c r="DQ20" s="11" t="b">
        <v>1</v>
      </c>
      <c r="DR20" s="227">
        <v>-0.22522685788166705</v>
      </c>
      <c r="DS20" s="227">
        <v>0.6631539250878081</v>
      </c>
      <c r="DT20" s="227">
        <v>0.3503445992834681</v>
      </c>
      <c r="DU20" s="228" t="s">
        <v>18</v>
      </c>
      <c r="DV20" s="3" t="s">
        <v>105</v>
      </c>
      <c r="DW20" s="11">
        <v>1</v>
      </c>
      <c r="DX20" s="226" t="s">
        <v>18</v>
      </c>
      <c r="DY20" s="227">
        <v>-0.16831039463755365</v>
      </c>
      <c r="DZ20" s="227">
        <v>0.056998146819475265</v>
      </c>
      <c r="EA20" s="227">
        <v>-0.18499514895709346</v>
      </c>
      <c r="EB20" s="227">
        <v>0.05493873515306016</v>
      </c>
      <c r="EC20" s="227">
        <v>0.04592584967101595</v>
      </c>
      <c r="ED20" s="227">
        <v>0.1039195969787062</v>
      </c>
      <c r="EE20" s="227">
        <v>0.5791905602530552</v>
      </c>
      <c r="EF20" s="227">
        <v>0.06329877089826041</v>
      </c>
      <c r="EG20" s="227">
        <v>-0.0012691048345808962</v>
      </c>
      <c r="EH20" s="227">
        <v>0.057358840316897024</v>
      </c>
      <c r="EI20" s="227">
        <v>0.054963609556543704</v>
      </c>
      <c r="EJ20" s="227">
        <v>0.05355003767985755</v>
      </c>
      <c r="EK20" s="227">
        <v>0.016784967262190524</v>
      </c>
      <c r="EL20" s="227">
        <v>0.055624233407132524</v>
      </c>
      <c r="EM20" s="227">
        <v>-0.22522685788166705</v>
      </c>
      <c r="EN20" s="227">
        <v>0.043071763152511926</v>
      </c>
      <c r="EO20" s="227">
        <v>-0.6631539250878081</v>
      </c>
      <c r="EP20" s="227">
        <v>0.03410686270897654</v>
      </c>
      <c r="EQ20" s="227">
        <v>0.3503445992834681</v>
      </c>
      <c r="ER20" s="227">
        <v>0.05560974251980257</v>
      </c>
      <c r="ES20" s="227"/>
      <c r="ET20" s="227">
        <v>-0.12462060075357695</v>
      </c>
      <c r="EU20" s="227">
        <v>0.0035162482850328307</v>
      </c>
      <c r="EV20" s="227">
        <v>-0.06866773630059797</v>
      </c>
      <c r="EW20" s="227">
        <v>0.0039576723594283375</v>
      </c>
      <c r="EX20" s="227">
        <v>0.0326569950439945</v>
      </c>
      <c r="EY20" s="227">
        <v>0.004281339730000188</v>
      </c>
      <c r="EZ20" s="227">
        <v>0.1298879564164309</v>
      </c>
      <c r="FA20" s="227">
        <v>0.0029494714097196882</v>
      </c>
      <c r="FB20" s="227">
        <v>0.15722938834963307</v>
      </c>
      <c r="FC20" s="227">
        <v>0.0040897086046081214</v>
      </c>
      <c r="FD20" s="227">
        <v>0.06265346586507353</v>
      </c>
      <c r="FE20" s="227">
        <v>0.0034329798761385723</v>
      </c>
      <c r="FF20" s="227">
        <v>0.13332577077126012</v>
      </c>
      <c r="FG20" s="227">
        <v>0.003664163061484505</v>
      </c>
      <c r="FH20" s="227">
        <v>-0.07113726984580078</v>
      </c>
      <c r="FI20" s="227">
        <v>0.00459250299194322</v>
      </c>
      <c r="FJ20" s="227">
        <v>-0.13339119390544887</v>
      </c>
      <c r="FK20" s="227">
        <v>0.0034477582792910126</v>
      </c>
      <c r="FL20" s="227">
        <v>0.2645732002431978</v>
      </c>
      <c r="FM20" s="227">
        <v>0.002774811734452021</v>
      </c>
      <c r="FN20" s="138" t="s">
        <v>105</v>
      </c>
      <c r="FO20" s="229">
        <v>0</v>
      </c>
      <c r="FP20" s="229">
        <v>0</v>
      </c>
      <c r="FQ20" s="229">
        <v>-1</v>
      </c>
      <c r="FR20" s="229">
        <v>0</v>
      </c>
      <c r="FS20" s="229">
        <v>0</v>
      </c>
      <c r="FT20" s="229">
        <v>0</v>
      </c>
      <c r="FU20" s="229">
        <v>1</v>
      </c>
      <c r="FV20" s="229">
        <v>0</v>
      </c>
      <c r="FW20" s="229">
        <v>-1</v>
      </c>
      <c r="FX20" s="229">
        <v>0</v>
      </c>
      <c r="FY20" s="229">
        <v>0</v>
      </c>
      <c r="FZ20" s="229">
        <v>0</v>
      </c>
      <c r="GA20" s="229">
        <v>-1</v>
      </c>
      <c r="GB20" s="229">
        <v>0</v>
      </c>
      <c r="GC20" s="229">
        <v>-1</v>
      </c>
      <c r="GD20" s="229">
        <v>0</v>
      </c>
      <c r="GE20" s="230">
        <v>-1</v>
      </c>
      <c r="GF20" s="230">
        <v>0</v>
      </c>
      <c r="GG20" s="229">
        <v>0</v>
      </c>
      <c r="GH20" s="229" t="e">
        <v>#VALUE!</v>
      </c>
      <c r="GI20" s="11"/>
      <c r="GJ20" s="229">
        <v>1</v>
      </c>
      <c r="GK20" s="229">
        <v>0</v>
      </c>
      <c r="GL20" s="229">
        <v>1</v>
      </c>
      <c r="GM20" s="229">
        <v>0</v>
      </c>
      <c r="GN20" s="229">
        <v>0</v>
      </c>
      <c r="GO20" s="229">
        <v>0</v>
      </c>
      <c r="GP20" s="229">
        <v>1</v>
      </c>
      <c r="GQ20" s="229">
        <v>1</v>
      </c>
      <c r="GR20" s="229">
        <v>0</v>
      </c>
      <c r="GS20" s="229">
        <v>0</v>
      </c>
      <c r="GT20" s="229">
        <v>0</v>
      </c>
      <c r="GU20" s="229">
        <v>1</v>
      </c>
      <c r="GV20" s="229">
        <v>0</v>
      </c>
      <c r="GW20" s="229">
        <v>0</v>
      </c>
      <c r="GX20" s="229">
        <v>1</v>
      </c>
      <c r="GY20" s="229">
        <v>0</v>
      </c>
      <c r="GZ20" s="229">
        <v>1</v>
      </c>
      <c r="HA20" s="229">
        <v>0</v>
      </c>
      <c r="HB20" s="229">
        <v>1</v>
      </c>
      <c r="HC20" s="229" t="e">
        <v>#DIV/0!</v>
      </c>
      <c r="HD20" s="11"/>
      <c r="HE20" s="229">
        <v>5</v>
      </c>
      <c r="HF20" s="229">
        <v>0</v>
      </c>
      <c r="HG20" s="229">
        <v>6</v>
      </c>
      <c r="HH20" s="229">
        <v>0</v>
      </c>
      <c r="HI20" s="229">
        <v>0</v>
      </c>
      <c r="HJ20" s="229">
        <v>0</v>
      </c>
      <c r="HK20" s="229">
        <v>3</v>
      </c>
      <c r="HL20" s="229">
        <v>2</v>
      </c>
      <c r="HM20" s="229">
        <v>0</v>
      </c>
      <c r="HN20" s="229">
        <v>0</v>
      </c>
      <c r="HO20" s="229">
        <v>0</v>
      </c>
      <c r="HP20" s="229">
        <v>2</v>
      </c>
      <c r="HQ20" s="229">
        <v>0</v>
      </c>
      <c r="HR20" s="229">
        <v>0</v>
      </c>
      <c r="HS20" s="229">
        <v>6</v>
      </c>
      <c r="HT20" s="229">
        <v>0</v>
      </c>
      <c r="HU20" s="229">
        <v>6</v>
      </c>
      <c r="HV20" s="229">
        <v>0</v>
      </c>
      <c r="HW20" s="229">
        <v>2</v>
      </c>
      <c r="HX20" s="229" t="e">
        <v>#DIV/0!</v>
      </c>
    </row>
    <row r="21" spans="1:232" s="8" customFormat="1" ht="12.75">
      <c r="A21" s="11"/>
      <c r="B21" s="187" t="s">
        <v>97</v>
      </c>
      <c r="C21" s="96">
        <v>503.230028590527</v>
      </c>
      <c r="D21" s="96">
        <f t="shared" si="19"/>
        <v>21.377391417832</v>
      </c>
      <c r="E21" s="96">
        <f t="shared" si="20"/>
        <v>8.330559737777</v>
      </c>
      <c r="F21" s="96">
        <f t="shared" si="21"/>
        <v>6.49</v>
      </c>
      <c r="G21" s="96">
        <v>8.565436203156171</v>
      </c>
      <c r="H21" s="161">
        <v>36.02484814625176</v>
      </c>
      <c r="I21" s="163"/>
      <c r="J21" s="189">
        <f t="shared" si="22"/>
        <v>0.1538364365812994</v>
      </c>
      <c r="K21" s="190">
        <f t="shared" si="23"/>
        <v>0.1875646143194725</v>
      </c>
      <c r="L21" s="183"/>
      <c r="M21" s="19" t="s">
        <v>97</v>
      </c>
      <c r="N21" s="70">
        <f t="shared" si="24"/>
        <v>1</v>
      </c>
      <c r="O21" s="70">
        <f t="shared" si="25"/>
        <v>1</v>
      </c>
      <c r="P21" s="70">
        <f t="shared" si="26"/>
        <v>1</v>
      </c>
      <c r="Q21" s="70">
        <f t="shared" si="27"/>
        <v>-1</v>
      </c>
      <c r="R21" s="70">
        <f t="shared" si="28"/>
        <v>1</v>
      </c>
      <c r="S21" s="70">
        <f t="shared" si="29"/>
        <v>0</v>
      </c>
      <c r="T21" s="70"/>
      <c r="U21" s="70"/>
      <c r="V21" s="70"/>
      <c r="W21" s="38"/>
      <c r="X21" s="38" t="s">
        <v>97</v>
      </c>
      <c r="Y21" s="38" t="b">
        <f t="shared" si="30"/>
        <v>1</v>
      </c>
      <c r="Z21" s="44" t="s">
        <v>97</v>
      </c>
      <c r="AA21" s="58">
        <v>503.230028590527</v>
      </c>
      <c r="AB21" s="58">
        <v>503.230028590527</v>
      </c>
      <c r="AC21" s="44">
        <v>2.58080264856977</v>
      </c>
      <c r="AD21" s="18">
        <f t="shared" si="31"/>
        <v>1</v>
      </c>
      <c r="AE21" s="38">
        <v>1</v>
      </c>
      <c r="AF21">
        <f t="shared" si="0"/>
        <v>493.14865449957136</v>
      </c>
      <c r="AG21">
        <f t="shared" si="32"/>
        <v>6.660542310864741</v>
      </c>
      <c r="AH21">
        <f t="shared" si="1"/>
        <v>0.2858180165900569</v>
      </c>
      <c r="AI21" s="44" t="s">
        <v>97</v>
      </c>
      <c r="AJ21" s="38">
        <v>9</v>
      </c>
      <c r="AK21" s="38"/>
      <c r="AL21" s="38"/>
      <c r="AM21">
        <f t="shared" si="2"/>
        <v>9</v>
      </c>
      <c r="AN21" s="12" t="s">
        <v>97</v>
      </c>
      <c r="AO21" s="83">
        <v>0.982324347474</v>
      </c>
      <c r="AP21" s="14">
        <v>0.254610105504</v>
      </c>
      <c r="AQ21" s="86">
        <v>5.459710419894</v>
      </c>
      <c r="AR21" s="13">
        <v>0.62377033485</v>
      </c>
      <c r="AS21" s="86">
        <v>14.935356650464</v>
      </c>
      <c r="AT21" s="13">
        <v>0.902708486529</v>
      </c>
      <c r="AU21" s="88">
        <f t="shared" si="33"/>
        <v>21.377391417832</v>
      </c>
      <c r="AV21" s="89">
        <f t="shared" si="3"/>
        <v>1.268798348115117</v>
      </c>
      <c r="AW21" s="83">
        <v>0.081508822976</v>
      </c>
      <c r="AX21" s="14">
        <v>0.110583607539</v>
      </c>
      <c r="AY21" s="86">
        <v>1.296175485726</v>
      </c>
      <c r="AZ21" s="13">
        <v>0.345347098093</v>
      </c>
      <c r="BA21" s="86">
        <v>6.952875429075</v>
      </c>
      <c r="BB21" s="13">
        <v>0.767411315396</v>
      </c>
      <c r="BC21" s="88">
        <f t="shared" si="34"/>
        <v>8.330559737777</v>
      </c>
      <c r="BD21" s="89">
        <f t="shared" si="4"/>
        <v>0.7204134794154148</v>
      </c>
      <c r="BE21" s="89"/>
      <c r="BF21" s="88">
        <f t="shared" si="35"/>
        <v>21.377391417832</v>
      </c>
      <c r="BG21" s="88">
        <f t="shared" si="36"/>
        <v>1.268798348115117</v>
      </c>
      <c r="BH21" s="18">
        <f t="shared" si="37"/>
        <v>-1</v>
      </c>
      <c r="BI21">
        <v>1</v>
      </c>
      <c r="BJ21">
        <f t="shared" si="5"/>
        <v>25.031131691844976</v>
      </c>
      <c r="BK21">
        <f t="shared" si="38"/>
        <v>1.6098492481796498</v>
      </c>
      <c r="BL21">
        <f t="shared" si="6"/>
        <v>0.24429038017608964</v>
      </c>
      <c r="BM21" s="89"/>
      <c r="BN21" s="88">
        <f t="shared" si="39"/>
        <v>8.330559737777</v>
      </c>
      <c r="BO21" s="88">
        <f t="shared" si="40"/>
        <v>0.7204134794154148</v>
      </c>
      <c r="BP21" s="18">
        <f t="shared" si="41"/>
        <v>-1</v>
      </c>
      <c r="BQ21">
        <v>1</v>
      </c>
      <c r="BR21">
        <f t="shared" si="7"/>
        <v>12.651246039706606</v>
      </c>
      <c r="BS21">
        <f t="shared" si="42"/>
        <v>0.5189955813234243</v>
      </c>
      <c r="BT21">
        <f t="shared" si="8"/>
        <v>0.17723028868034066</v>
      </c>
      <c r="BU21" s="89"/>
      <c r="BV21" s="89">
        <f t="shared" si="9"/>
        <v>9</v>
      </c>
      <c r="BW21" s="109" t="s">
        <v>97</v>
      </c>
      <c r="BX21" s="110">
        <v>6.49</v>
      </c>
      <c r="BY21" s="111">
        <v>0.44</v>
      </c>
      <c r="BZ21" s="18">
        <f t="shared" si="43"/>
        <v>-1</v>
      </c>
      <c r="CA21">
        <v>1</v>
      </c>
      <c r="CB21">
        <f t="shared" si="10"/>
        <v>7.697272727272727</v>
      </c>
      <c r="CC21">
        <f t="shared" si="44"/>
        <v>0.1936</v>
      </c>
      <c r="CD21">
        <f t="shared" si="11"/>
        <v>0.1221554204287659</v>
      </c>
      <c r="CE21" s="111"/>
      <c r="CF21" s="89" t="b">
        <f t="shared" si="45"/>
        <v>1</v>
      </c>
      <c r="CG21" s="89" t="b">
        <f t="shared" si="46"/>
        <v>1</v>
      </c>
      <c r="CH21" s="89"/>
      <c r="CI21" t="b">
        <f t="shared" si="12"/>
        <v>1</v>
      </c>
      <c r="CJ21" s="44" t="s">
        <v>97</v>
      </c>
      <c r="CK21" s="38">
        <v>9</v>
      </c>
      <c r="CL21" s="38">
        <f t="shared" si="13"/>
        <v>9</v>
      </c>
      <c r="CM21" s="3" t="s">
        <v>97</v>
      </c>
      <c r="CN21" s="22">
        <v>503.230028590527</v>
      </c>
      <c r="CO21" s="26">
        <v>8.565436203156171</v>
      </c>
      <c r="CP21" s="64">
        <v>0.9566206222730695</v>
      </c>
      <c r="CQ21" s="18">
        <f t="shared" si="47"/>
        <v>-1</v>
      </c>
      <c r="CR21">
        <v>1</v>
      </c>
      <c r="CS21">
        <f t="shared" si="14"/>
        <v>14.138892433078256</v>
      </c>
      <c r="CT21">
        <f t="shared" si="48"/>
        <v>0.9151230149581148</v>
      </c>
      <c r="CU21">
        <f t="shared" si="15"/>
        <v>0.1945270560847331</v>
      </c>
      <c r="CV21" s="38"/>
      <c r="CW21" s="38"/>
      <c r="CX21" s="38">
        <f t="shared" si="16"/>
        <v>9</v>
      </c>
      <c r="CY21" s="3" t="s">
        <v>97</v>
      </c>
      <c r="CZ21" s="22">
        <v>36.02484814625176</v>
      </c>
      <c r="DA21" s="92">
        <v>2.1406752264703255</v>
      </c>
      <c r="DB21" s="18">
        <f t="shared" si="49"/>
        <v>0</v>
      </c>
      <c r="DC21">
        <v>1</v>
      </c>
      <c r="DD21">
        <f t="shared" si="17"/>
        <v>38.34799006020609</v>
      </c>
      <c r="DE21">
        <f t="shared" si="50"/>
        <v>4.58249042522378</v>
      </c>
      <c r="DF21">
        <f t="shared" si="18"/>
        <v>0.24112703250042358</v>
      </c>
      <c r="DG21" s="38"/>
      <c r="DH21">
        <v>9</v>
      </c>
      <c r="DI21" s="138" t="s">
        <v>97</v>
      </c>
      <c r="DJ21" s="139">
        <v>-0.047036808891453764</v>
      </c>
      <c r="DK21" s="139">
        <v>0.037428779399959124</v>
      </c>
      <c r="DL21" s="139">
        <v>0.1538364365812994</v>
      </c>
      <c r="DM21" s="139">
        <v>0.13960082314775304</v>
      </c>
      <c r="DN21" s="225">
        <v>-0.022926360751035962</v>
      </c>
      <c r="DO21" s="139">
        <v>0.1875646143194725</v>
      </c>
      <c r="DP21" s="226"/>
      <c r="DQ21" s="11" t="b">
        <v>1</v>
      </c>
      <c r="DR21" s="227">
        <v>-0.022926360751035962</v>
      </c>
      <c r="DS21" s="227">
        <v>0.1875646143194725</v>
      </c>
      <c r="DT21" s="227">
        <v>0.30365818997746236</v>
      </c>
      <c r="DU21" s="228" t="s">
        <v>8</v>
      </c>
      <c r="DV21" s="3" t="s">
        <v>97</v>
      </c>
      <c r="DW21" s="11">
        <v>1</v>
      </c>
      <c r="DX21" s="226" t="s">
        <v>8</v>
      </c>
      <c r="DY21" s="227">
        <v>-0.22579643122876686</v>
      </c>
      <c r="DZ21" s="227">
        <v>0.07343714551971789</v>
      </c>
      <c r="EA21" s="227">
        <v>-0.047036808891453764</v>
      </c>
      <c r="EB21" s="227">
        <v>0.0813167790770131</v>
      </c>
      <c r="EC21" s="227">
        <v>0.037428779399959124</v>
      </c>
      <c r="ED21" s="227">
        <v>0.06413143482892585</v>
      </c>
      <c r="EE21" s="227">
        <v>0.1538364365812994</v>
      </c>
      <c r="EF21" s="227">
        <v>0.050561609366408244</v>
      </c>
      <c r="EG21" s="227">
        <v>0.12214704136343534</v>
      </c>
      <c r="EH21" s="227">
        <v>0.07802434792584197</v>
      </c>
      <c r="EI21" s="227">
        <v>-0.029597831613783432</v>
      </c>
      <c r="EJ21" s="227">
        <v>0.08457333700316402</v>
      </c>
      <c r="EK21" s="227">
        <v>0.13960082314775304</v>
      </c>
      <c r="EL21" s="227">
        <v>0.07657715228085077</v>
      </c>
      <c r="EM21" s="227">
        <v>-0.022926360751035962</v>
      </c>
      <c r="EN21" s="227">
        <v>0.07611694435845973</v>
      </c>
      <c r="EO21" s="227">
        <v>-0.1875646143194725</v>
      </c>
      <c r="EP21" s="227">
        <v>0.07919509101410332</v>
      </c>
      <c r="EQ21" s="227">
        <v>0.30365818997746236</v>
      </c>
      <c r="ER21" s="227">
        <v>0.059244369378369396</v>
      </c>
      <c r="ES21" s="227"/>
      <c r="ET21" s="227">
        <v>-0.1228785996447523</v>
      </c>
      <c r="EU21" s="227">
        <v>0.003457417705468836</v>
      </c>
      <c r="EV21" s="227">
        <v>-0.07284829206016281</v>
      </c>
      <c r="EW21" s="227">
        <v>0.003857738953743639</v>
      </c>
      <c r="EX21" s="227">
        <v>0.03291448202190531</v>
      </c>
      <c r="EY21" s="227">
        <v>0.004440576291256953</v>
      </c>
      <c r="EZ21" s="227">
        <v>0.142777475315575</v>
      </c>
      <c r="FA21" s="227">
        <v>0.0029915442022469037</v>
      </c>
      <c r="FB21" s="227">
        <v>0.15348950513151138</v>
      </c>
      <c r="FC21" s="227">
        <v>0.004010005228803899</v>
      </c>
      <c r="FD21" s="227">
        <v>0.06521593377932589</v>
      </c>
      <c r="FE21" s="227">
        <v>0.003323699671431037</v>
      </c>
      <c r="FF21" s="227">
        <v>0.1296040781686673</v>
      </c>
      <c r="FG21" s="227">
        <v>0.003587697781266012</v>
      </c>
      <c r="FH21" s="227">
        <v>-0.07726758794066838</v>
      </c>
      <c r="FI21" s="227">
        <v>0.0044577841487561404</v>
      </c>
      <c r="FJ21" s="227">
        <v>-0.14780299120145904</v>
      </c>
      <c r="FK21" s="227">
        <v>0.003289172159841463</v>
      </c>
      <c r="FL21" s="227">
        <v>0.26598793991913744</v>
      </c>
      <c r="FM21" s="227">
        <v>0.0027632202680112094</v>
      </c>
      <c r="FN21" s="138" t="s">
        <v>97</v>
      </c>
      <c r="FO21" s="229">
        <v>0</v>
      </c>
      <c r="FP21" s="229">
        <v>0</v>
      </c>
      <c r="FQ21" s="229">
        <v>0</v>
      </c>
      <c r="FR21" s="229">
        <v>0</v>
      </c>
      <c r="FS21" s="229">
        <v>0</v>
      </c>
      <c r="FT21" s="229">
        <v>0</v>
      </c>
      <c r="FU21" s="229">
        <v>0</v>
      </c>
      <c r="FV21" s="229">
        <v>0</v>
      </c>
      <c r="FW21" s="229">
        <v>0</v>
      </c>
      <c r="FX21" s="229">
        <v>0</v>
      </c>
      <c r="FY21" s="229">
        <v>0</v>
      </c>
      <c r="FZ21" s="229">
        <v>0</v>
      </c>
      <c r="GA21" s="229">
        <v>0</v>
      </c>
      <c r="GB21" s="229">
        <v>0</v>
      </c>
      <c r="GC21" s="229">
        <v>0</v>
      </c>
      <c r="GD21" s="229">
        <v>0</v>
      </c>
      <c r="GE21" s="230">
        <v>0</v>
      </c>
      <c r="GF21" s="230">
        <v>0</v>
      </c>
      <c r="GG21" s="229">
        <v>0</v>
      </c>
      <c r="GH21" s="229" t="e">
        <v>#VALUE!</v>
      </c>
      <c r="GI21" s="11"/>
      <c r="GJ21" s="229">
        <v>1</v>
      </c>
      <c r="GK21" s="229">
        <v>0</v>
      </c>
      <c r="GL21" s="229">
        <v>0</v>
      </c>
      <c r="GM21" s="229">
        <v>1</v>
      </c>
      <c r="GN21" s="229">
        <v>0</v>
      </c>
      <c r="GO21" s="229">
        <v>0</v>
      </c>
      <c r="GP21" s="229">
        <v>1</v>
      </c>
      <c r="GQ21" s="229">
        <v>0</v>
      </c>
      <c r="GR21" s="229">
        <v>0</v>
      </c>
      <c r="GS21" s="229">
        <v>1</v>
      </c>
      <c r="GT21" s="229">
        <v>0</v>
      </c>
      <c r="GU21" s="229">
        <v>0</v>
      </c>
      <c r="GV21" s="229">
        <v>0</v>
      </c>
      <c r="GW21" s="229">
        <v>1</v>
      </c>
      <c r="GX21" s="229">
        <v>0</v>
      </c>
      <c r="GY21" s="229">
        <v>0</v>
      </c>
      <c r="GZ21" s="229">
        <v>1</v>
      </c>
      <c r="HA21" s="229">
        <v>0</v>
      </c>
      <c r="HB21" s="229">
        <v>1</v>
      </c>
      <c r="HC21" s="229" t="e">
        <v>#DIV/0!</v>
      </c>
      <c r="HD21" s="11"/>
      <c r="HE21" s="229">
        <v>5</v>
      </c>
      <c r="HF21" s="229">
        <v>0</v>
      </c>
      <c r="HG21" s="229">
        <v>0</v>
      </c>
      <c r="HH21" s="229">
        <v>2</v>
      </c>
      <c r="HI21" s="229">
        <v>0</v>
      </c>
      <c r="HJ21" s="229">
        <v>0</v>
      </c>
      <c r="HK21" s="229">
        <v>2</v>
      </c>
      <c r="HL21" s="229">
        <v>0</v>
      </c>
      <c r="HM21" s="229">
        <v>0</v>
      </c>
      <c r="HN21" s="229">
        <v>2</v>
      </c>
      <c r="HO21" s="229">
        <v>0</v>
      </c>
      <c r="HP21" s="229">
        <v>0</v>
      </c>
      <c r="HQ21" s="229">
        <v>0</v>
      </c>
      <c r="HR21" s="229">
        <v>2</v>
      </c>
      <c r="HS21" s="229">
        <v>0</v>
      </c>
      <c r="HT21" s="229">
        <v>0</v>
      </c>
      <c r="HU21" s="229">
        <v>5</v>
      </c>
      <c r="HV21" s="229">
        <v>0</v>
      </c>
      <c r="HW21" s="229">
        <v>2</v>
      </c>
      <c r="HX21" s="229" t="e">
        <v>#DIV/0!</v>
      </c>
    </row>
    <row r="22" spans="1:232" s="8" customFormat="1" ht="12.75">
      <c r="A22" s="11"/>
      <c r="B22" s="187" t="s">
        <v>137</v>
      </c>
      <c r="C22" s="96">
        <v>500.9618256551456</v>
      </c>
      <c r="D22" s="96">
        <f t="shared" si="19"/>
        <v>18.908323992305</v>
      </c>
      <c r="E22" s="96">
        <f t="shared" si="20"/>
        <v>7.348198480889</v>
      </c>
      <c r="F22" s="96">
        <f t="shared" si="21"/>
        <v>8.540000000000001</v>
      </c>
      <c r="G22" s="96">
        <v>7.615698509992315</v>
      </c>
      <c r="H22" s="161">
        <v>28.61279698048759</v>
      </c>
      <c r="I22" s="163"/>
      <c r="J22" s="189">
        <f t="shared" si="22"/>
        <v>0.0028380199630585476</v>
      </c>
      <c r="K22" s="190">
        <f t="shared" si="23"/>
        <v>0.4269247212893512</v>
      </c>
      <c r="L22" s="183"/>
      <c r="M22" s="19" t="s">
        <v>137</v>
      </c>
      <c r="N22" s="70">
        <f t="shared" si="24"/>
        <v>1</v>
      </c>
      <c r="O22" s="70">
        <f t="shared" si="25"/>
        <v>1</v>
      </c>
      <c r="P22" s="70">
        <f t="shared" si="26"/>
        <v>1</v>
      </c>
      <c r="Q22" s="70">
        <f t="shared" si="27"/>
        <v>0</v>
      </c>
      <c r="R22" s="70">
        <f t="shared" si="28"/>
        <v>1</v>
      </c>
      <c r="S22" s="70">
        <f t="shared" si="29"/>
        <v>1</v>
      </c>
      <c r="T22" s="70"/>
      <c r="U22" s="70"/>
      <c r="V22" s="70"/>
      <c r="W22" s="38"/>
      <c r="X22" s="38" t="s">
        <v>137</v>
      </c>
      <c r="Y22" s="38" t="b">
        <f t="shared" si="30"/>
        <v>1</v>
      </c>
      <c r="Z22" s="44" t="s">
        <v>137</v>
      </c>
      <c r="AA22" s="58">
        <v>500.9618256551456</v>
      </c>
      <c r="AB22" s="58">
        <v>500.9618256551456</v>
      </c>
      <c r="AC22" s="44">
        <v>2.635482405348294</v>
      </c>
      <c r="AD22" s="18">
        <f t="shared" si="31"/>
        <v>1</v>
      </c>
      <c r="AE22" s="38">
        <v>1</v>
      </c>
      <c r="AF22">
        <f t="shared" si="0"/>
        <v>493.2173879218557</v>
      </c>
      <c r="AG22">
        <f t="shared" si="32"/>
        <v>6.94576750890043</v>
      </c>
      <c r="AH22">
        <f t="shared" si="1"/>
        <v>0.28573016576462384</v>
      </c>
      <c r="AI22" s="44" t="s">
        <v>137</v>
      </c>
      <c r="AJ22" s="38">
        <v>10</v>
      </c>
      <c r="AK22" s="38"/>
      <c r="AL22" s="38"/>
      <c r="AM22">
        <f t="shared" si="2"/>
        <v>10</v>
      </c>
      <c r="AN22" s="12" t="s">
        <v>137</v>
      </c>
      <c r="AO22" s="88">
        <v>0.626050065036</v>
      </c>
      <c r="AP22" s="89">
        <v>0.256914622618</v>
      </c>
      <c r="AQ22" s="90">
        <v>3.675438192503</v>
      </c>
      <c r="AR22" s="91">
        <v>0.586010065337</v>
      </c>
      <c r="AS22" s="90">
        <v>14.606835734766</v>
      </c>
      <c r="AT22" s="91">
        <v>1.345984975466</v>
      </c>
      <c r="AU22" s="88">
        <f t="shared" si="33"/>
        <v>18.908323992305</v>
      </c>
      <c r="AV22" s="89">
        <f t="shared" si="3"/>
        <v>2.221088474171433</v>
      </c>
      <c r="AW22" s="88">
        <v>0.008145984537</v>
      </c>
      <c r="AX22" s="89">
        <v>0.027557071917</v>
      </c>
      <c r="AY22" s="90">
        <v>1.023011793104</v>
      </c>
      <c r="AZ22" s="91">
        <v>0.360919631324</v>
      </c>
      <c r="BA22" s="90">
        <v>6.317040703248</v>
      </c>
      <c r="BB22" s="91">
        <v>0.81735287938</v>
      </c>
      <c r="BC22" s="88">
        <f t="shared" si="34"/>
        <v>7.348198480889</v>
      </c>
      <c r="BD22" s="89">
        <f t="shared" si="4"/>
        <v>0.7990881019184676</v>
      </c>
      <c r="BE22" s="89"/>
      <c r="BF22" s="88">
        <f t="shared" si="35"/>
        <v>18.908323992305</v>
      </c>
      <c r="BG22" s="88">
        <f t="shared" si="36"/>
        <v>2.221088474171433</v>
      </c>
      <c r="BH22" s="18">
        <f t="shared" si="37"/>
        <v>-1</v>
      </c>
      <c r="BI22">
        <v>1</v>
      </c>
      <c r="BJ22">
        <f t="shared" si="5"/>
        <v>25.105951916860946</v>
      </c>
      <c r="BK22">
        <f t="shared" si="38"/>
        <v>4.933234010097185</v>
      </c>
      <c r="BL22">
        <f t="shared" si="6"/>
        <v>0.2424939729579002</v>
      </c>
      <c r="BM22" s="89"/>
      <c r="BN22" s="88">
        <f t="shared" si="39"/>
        <v>7.348198480889</v>
      </c>
      <c r="BO22" s="88">
        <f t="shared" si="40"/>
        <v>0.7990881019184676</v>
      </c>
      <c r="BP22" s="18">
        <f t="shared" si="41"/>
        <v>-1</v>
      </c>
      <c r="BQ22">
        <v>1</v>
      </c>
      <c r="BR22">
        <f t="shared" si="7"/>
        <v>12.681014562642607</v>
      </c>
      <c r="BS22">
        <f t="shared" si="42"/>
        <v>0.6385417946276593</v>
      </c>
      <c r="BT22">
        <f t="shared" si="8"/>
        <v>0.17702635508109807</v>
      </c>
      <c r="BU22" s="89"/>
      <c r="BV22" s="89">
        <f t="shared" si="9"/>
        <v>10</v>
      </c>
      <c r="BW22" s="112" t="s">
        <v>137</v>
      </c>
      <c r="BX22" s="110">
        <v>8.540000000000001</v>
      </c>
      <c r="BY22" s="111">
        <v>0.54</v>
      </c>
      <c r="BZ22" s="18">
        <f t="shared" si="43"/>
        <v>0</v>
      </c>
      <c r="CA22">
        <v>1</v>
      </c>
      <c r="CB22">
        <f t="shared" si="10"/>
        <v>7.635151515151516</v>
      </c>
      <c r="CC22">
        <f t="shared" si="44"/>
        <v>0.2916</v>
      </c>
      <c r="CD22">
        <f t="shared" si="11"/>
        <v>0.12177897756006134</v>
      </c>
      <c r="CE22" s="111"/>
      <c r="CF22" s="89" t="b">
        <f t="shared" si="45"/>
        <v>1</v>
      </c>
      <c r="CG22" s="89" t="b">
        <f t="shared" si="46"/>
        <v>1</v>
      </c>
      <c r="CH22" s="89"/>
      <c r="CI22" t="b">
        <f t="shared" si="12"/>
        <v>1</v>
      </c>
      <c r="CJ22" s="44" t="s">
        <v>137</v>
      </c>
      <c r="CK22" s="38">
        <v>10</v>
      </c>
      <c r="CL22" s="38">
        <f t="shared" si="13"/>
        <v>10</v>
      </c>
      <c r="CM22" s="6" t="s">
        <v>137</v>
      </c>
      <c r="CN22" s="22">
        <v>500.9618256551456</v>
      </c>
      <c r="CO22" s="25">
        <v>7.615698509992315</v>
      </c>
      <c r="CP22" s="62">
        <v>1.112969744770571</v>
      </c>
      <c r="CQ22" s="18">
        <f t="shared" si="47"/>
        <v>-1</v>
      </c>
      <c r="CR22">
        <v>1</v>
      </c>
      <c r="CS22">
        <f t="shared" si="14"/>
        <v>14.16767236317413</v>
      </c>
      <c r="CT22">
        <f t="shared" si="48"/>
        <v>1.2387016527746701</v>
      </c>
      <c r="CU22">
        <f t="shared" si="15"/>
        <v>0.19415767888574262</v>
      </c>
      <c r="CV22" s="38"/>
      <c r="CW22" s="38"/>
      <c r="CX22" s="38">
        <f t="shared" si="16"/>
        <v>10</v>
      </c>
      <c r="CY22" s="6" t="s">
        <v>137</v>
      </c>
      <c r="CZ22" s="130">
        <v>28.61279698048759</v>
      </c>
      <c r="DA22" s="92">
        <v>2.2564781031266494</v>
      </c>
      <c r="DB22" s="18">
        <f t="shared" si="49"/>
        <v>-1</v>
      </c>
      <c r="DC22">
        <v>1</v>
      </c>
      <c r="DD22">
        <f t="shared" si="17"/>
        <v>38.57259767128984</v>
      </c>
      <c r="DE22">
        <f t="shared" si="50"/>
        <v>5.091693429890042</v>
      </c>
      <c r="DF22">
        <f t="shared" si="18"/>
        <v>0.24090642804364598</v>
      </c>
      <c r="DG22" s="38"/>
      <c r="DH22">
        <v>10</v>
      </c>
      <c r="DI22" s="138" t="s">
        <v>137</v>
      </c>
      <c r="DJ22" s="139">
        <v>0.1365097542620185</v>
      </c>
      <c r="DK22" s="139">
        <v>0.0028380199630585476</v>
      </c>
      <c r="DL22" s="139">
        <v>0.0028380199630585476</v>
      </c>
      <c r="DM22" s="139">
        <v>0.10219863817059585</v>
      </c>
      <c r="DN22" s="225">
        <v>-0.08524072006238585</v>
      </c>
      <c r="DO22" s="139">
        <v>0.4269247212893512</v>
      </c>
      <c r="DP22" s="226"/>
      <c r="DQ22" s="11" t="b">
        <v>1</v>
      </c>
      <c r="DR22" s="227">
        <v>-0.08524072006238585</v>
      </c>
      <c r="DS22" s="227">
        <v>0.4269247212893512</v>
      </c>
      <c r="DT22" s="227">
        <v>0.5186172192376338</v>
      </c>
      <c r="DU22" s="228" t="s">
        <v>51</v>
      </c>
      <c r="DV22" s="6" t="s">
        <v>137</v>
      </c>
      <c r="DW22" s="11">
        <v>1</v>
      </c>
      <c r="DX22" s="226" t="s">
        <v>51</v>
      </c>
      <c r="DY22" s="227">
        <v>-0.04632221631414685</v>
      </c>
      <c r="DZ22" s="227">
        <v>0.06189466617538392</v>
      </c>
      <c r="EA22" s="227">
        <v>0.1365097542620185</v>
      </c>
      <c r="EB22" s="227">
        <v>0.09280622435130649</v>
      </c>
      <c r="EC22" s="227">
        <v>0.0028380199630585476</v>
      </c>
      <c r="ED22" s="227">
        <v>0.03198899294731619</v>
      </c>
      <c r="EE22" s="227">
        <v>0.0028380199630585476</v>
      </c>
      <c r="EF22" s="227">
        <v>0.03198899294731619</v>
      </c>
      <c r="EG22" s="227">
        <v>-0.036988300817068914</v>
      </c>
      <c r="EH22" s="227">
        <v>0.08905287170688074</v>
      </c>
      <c r="EI22" s="227">
        <v>-0.06867000252581655</v>
      </c>
      <c r="EJ22" s="227">
        <v>0.0669549613606162</v>
      </c>
      <c r="EK22" s="227">
        <v>0.10219863817059585</v>
      </c>
      <c r="EL22" s="227">
        <v>0.07358663165810563</v>
      </c>
      <c r="EM22" s="227">
        <v>-0.08524072006238585</v>
      </c>
      <c r="EN22" s="227">
        <v>0.05504173473145211</v>
      </c>
      <c r="EO22" s="227">
        <v>-0.4269247212893512</v>
      </c>
      <c r="EP22" s="227">
        <v>0.06618725977043796</v>
      </c>
      <c r="EQ22" s="227">
        <v>0.5186172192376338</v>
      </c>
      <c r="ER22" s="227">
        <v>0.06591634040622557</v>
      </c>
      <c r="ES22" s="227"/>
      <c r="ET22" s="227">
        <v>-0.1283172122179226</v>
      </c>
      <c r="EU22" s="227">
        <v>0.0034986731124903576</v>
      </c>
      <c r="EV22" s="227">
        <v>-0.07841030912541955</v>
      </c>
      <c r="EW22" s="227">
        <v>0.0038146106284178737</v>
      </c>
      <c r="EX22" s="227">
        <v>0.03396268685332654</v>
      </c>
      <c r="EY22" s="227">
        <v>0.004571336918591456</v>
      </c>
      <c r="EZ22" s="227">
        <v>0.14735318491006713</v>
      </c>
      <c r="FA22" s="227">
        <v>0.003053426374979067</v>
      </c>
      <c r="FB22" s="227">
        <v>0.1583117882278903</v>
      </c>
      <c r="FC22" s="227">
        <v>0.003967791045386021</v>
      </c>
      <c r="FD22" s="227">
        <v>0.0663999389584784</v>
      </c>
      <c r="FE22" s="227">
        <v>0.003385543887603278</v>
      </c>
      <c r="FF22" s="227">
        <v>0.13073747771342967</v>
      </c>
      <c r="FG22" s="227">
        <v>0.0035985620173008496</v>
      </c>
      <c r="FH22" s="227">
        <v>-0.07537927402214263</v>
      </c>
      <c r="FI22" s="227">
        <v>0.004543472069234657</v>
      </c>
      <c r="FJ22" s="227">
        <v>-0.14054965462661423</v>
      </c>
      <c r="FK22" s="227">
        <v>0.0033345406317319515</v>
      </c>
      <c r="FL22" s="227">
        <v>0.2594740299415565</v>
      </c>
      <c r="FM22" s="227">
        <v>0.002742005320409281</v>
      </c>
      <c r="FN22" s="138" t="s">
        <v>137</v>
      </c>
      <c r="FO22" s="229">
        <v>0</v>
      </c>
      <c r="FP22" s="229">
        <v>0</v>
      </c>
      <c r="FQ22" s="229">
        <v>1</v>
      </c>
      <c r="FR22" s="229">
        <v>1</v>
      </c>
      <c r="FS22" s="229">
        <v>0</v>
      </c>
      <c r="FT22" s="229">
        <v>0</v>
      </c>
      <c r="FU22" s="229">
        <v>-1</v>
      </c>
      <c r="FV22" s="229">
        <v>0</v>
      </c>
      <c r="FW22" s="229">
        <v>-1</v>
      </c>
      <c r="FX22" s="229">
        <v>0</v>
      </c>
      <c r="FY22" s="229">
        <v>-1</v>
      </c>
      <c r="FZ22" s="229">
        <v>0</v>
      </c>
      <c r="GA22" s="229">
        <v>0</v>
      </c>
      <c r="GB22" s="229">
        <v>0</v>
      </c>
      <c r="GC22" s="229">
        <v>0</v>
      </c>
      <c r="GD22" s="229">
        <v>0</v>
      </c>
      <c r="GE22" s="230">
        <v>-1</v>
      </c>
      <c r="GF22" s="230">
        <v>0</v>
      </c>
      <c r="GG22" s="229">
        <v>1</v>
      </c>
      <c r="GH22" s="229" t="e">
        <v>#VALUE!</v>
      </c>
      <c r="GI22" s="11"/>
      <c r="GJ22" s="229">
        <v>0</v>
      </c>
      <c r="GK22" s="229">
        <v>0</v>
      </c>
      <c r="GL22" s="229">
        <v>0</v>
      </c>
      <c r="GM22" s="229">
        <v>1</v>
      </c>
      <c r="GN22" s="229">
        <v>0</v>
      </c>
      <c r="GO22" s="229">
        <v>1</v>
      </c>
      <c r="GP22" s="229">
        <v>0</v>
      </c>
      <c r="GQ22" s="229">
        <v>0</v>
      </c>
      <c r="GR22" s="229">
        <v>0</v>
      </c>
      <c r="GS22" s="229">
        <v>0</v>
      </c>
      <c r="GT22" s="229">
        <v>0</v>
      </c>
      <c r="GU22" s="229">
        <v>0</v>
      </c>
      <c r="GV22" s="229">
        <v>0</v>
      </c>
      <c r="GW22" s="229">
        <v>0</v>
      </c>
      <c r="GX22" s="229">
        <v>0</v>
      </c>
      <c r="GY22" s="229">
        <v>0</v>
      </c>
      <c r="GZ22" s="229">
        <v>1</v>
      </c>
      <c r="HA22" s="229">
        <v>0</v>
      </c>
      <c r="HB22" s="229">
        <v>1</v>
      </c>
      <c r="HC22" s="229" t="e">
        <v>#DIV/0!</v>
      </c>
      <c r="HD22" s="11"/>
      <c r="HE22" s="229">
        <v>0</v>
      </c>
      <c r="HF22" s="229">
        <v>0</v>
      </c>
      <c r="HG22" s="229">
        <v>0</v>
      </c>
      <c r="HH22" s="229">
        <v>3</v>
      </c>
      <c r="HI22" s="229">
        <v>0</v>
      </c>
      <c r="HJ22" s="229">
        <v>2</v>
      </c>
      <c r="HK22" s="229">
        <v>0</v>
      </c>
      <c r="HL22" s="229">
        <v>0</v>
      </c>
      <c r="HM22" s="229">
        <v>0</v>
      </c>
      <c r="HN22" s="229">
        <v>0</v>
      </c>
      <c r="HO22" s="229">
        <v>0</v>
      </c>
      <c r="HP22" s="229">
        <v>0</v>
      </c>
      <c r="HQ22" s="229">
        <v>0</v>
      </c>
      <c r="HR22" s="229">
        <v>0</v>
      </c>
      <c r="HS22" s="229">
        <v>0</v>
      </c>
      <c r="HT22" s="229">
        <v>0</v>
      </c>
      <c r="HU22" s="229">
        <v>6</v>
      </c>
      <c r="HV22" s="229">
        <v>0</v>
      </c>
      <c r="HW22" s="229">
        <v>3</v>
      </c>
      <c r="HX22" s="229" t="e">
        <v>#DIV/0!</v>
      </c>
    </row>
    <row r="23" spans="1:232" s="8" customFormat="1" ht="12.75">
      <c r="A23" s="11"/>
      <c r="B23" s="187" t="s">
        <v>104</v>
      </c>
      <c r="C23" s="96">
        <v>500.50023587046655</v>
      </c>
      <c r="D23" s="96">
        <f t="shared" si="19"/>
        <v>22.018386402251</v>
      </c>
      <c r="E23" s="96">
        <f t="shared" si="20"/>
        <v>11.438390875367</v>
      </c>
      <c r="F23" s="96">
        <f t="shared" si="21"/>
        <v>7.920000000000001</v>
      </c>
      <c r="G23" s="96">
        <v>14.071756944598318</v>
      </c>
      <c r="H23" s="161">
        <v>39.77774331483435</v>
      </c>
      <c r="I23" s="163"/>
      <c r="J23" s="189">
        <f t="shared" si="22"/>
        <v>0.23966342160462611</v>
      </c>
      <c r="K23" s="190">
        <f t="shared" si="23"/>
        <v>0.059379486826792525</v>
      </c>
      <c r="L23" s="183"/>
      <c r="M23" s="19" t="s">
        <v>104</v>
      </c>
      <c r="N23" s="70">
        <f t="shared" si="24"/>
        <v>1</v>
      </c>
      <c r="O23" s="70">
        <f t="shared" si="25"/>
        <v>1</v>
      </c>
      <c r="P23" s="70">
        <f t="shared" si="26"/>
        <v>0</v>
      </c>
      <c r="Q23" s="70">
        <f t="shared" si="27"/>
        <v>0</v>
      </c>
      <c r="R23" s="70">
        <f t="shared" si="28"/>
        <v>0</v>
      </c>
      <c r="S23" s="70">
        <f t="shared" si="29"/>
        <v>0</v>
      </c>
      <c r="T23" s="70"/>
      <c r="U23" s="70"/>
      <c r="V23" s="70"/>
      <c r="W23" s="38"/>
      <c r="X23" s="38" t="s">
        <v>104</v>
      </c>
      <c r="Y23" s="38" t="b">
        <f t="shared" si="30"/>
        <v>1</v>
      </c>
      <c r="Z23" s="44" t="s">
        <v>104</v>
      </c>
      <c r="AA23" s="58">
        <v>500.50023587046655</v>
      </c>
      <c r="AB23" s="58">
        <v>500.50023587046655</v>
      </c>
      <c r="AC23" s="44">
        <v>2.4435782709315212</v>
      </c>
      <c r="AD23" s="18">
        <f t="shared" si="31"/>
        <v>1</v>
      </c>
      <c r="AE23" s="38">
        <v>1</v>
      </c>
      <c r="AF23">
        <f t="shared" si="0"/>
        <v>493.2313754910884</v>
      </c>
      <c r="AG23">
        <f t="shared" si="32"/>
        <v>5.971074766168683</v>
      </c>
      <c r="AH23">
        <f t="shared" si="1"/>
        <v>0.2860383682952092</v>
      </c>
      <c r="AI23" s="44" t="s">
        <v>104</v>
      </c>
      <c r="AJ23" s="38">
        <v>11</v>
      </c>
      <c r="AK23" s="38"/>
      <c r="AL23" s="38"/>
      <c r="AM23">
        <f t="shared" si="2"/>
        <v>11</v>
      </c>
      <c r="AN23" s="12" t="s">
        <v>104</v>
      </c>
      <c r="AO23" s="88">
        <v>0.997867709388</v>
      </c>
      <c r="AP23" s="89">
        <v>0.233922961814</v>
      </c>
      <c r="AQ23" s="90">
        <v>5.685538253492</v>
      </c>
      <c r="AR23" s="91">
        <v>0.58405435778</v>
      </c>
      <c r="AS23" s="90">
        <v>15.334980439371</v>
      </c>
      <c r="AT23" s="91">
        <v>0.871878383036</v>
      </c>
      <c r="AU23" s="88">
        <f t="shared" si="33"/>
        <v>22.018386402251</v>
      </c>
      <c r="AV23" s="89">
        <f t="shared" si="3"/>
        <v>1.1560113597111124</v>
      </c>
      <c r="AW23" s="88">
        <v>0.332086636764</v>
      </c>
      <c r="AX23" s="89">
        <v>0.134708990357</v>
      </c>
      <c r="AY23" s="90">
        <v>2.434641978936</v>
      </c>
      <c r="AZ23" s="91">
        <v>0.398884170417</v>
      </c>
      <c r="BA23" s="90">
        <v>8.671662259667</v>
      </c>
      <c r="BB23" s="91">
        <v>0.769037759307</v>
      </c>
      <c r="BC23" s="88">
        <f t="shared" si="34"/>
        <v>11.438390875367</v>
      </c>
      <c r="BD23" s="89">
        <f t="shared" si="4"/>
        <v>0.7686741687321919</v>
      </c>
      <c r="BE23" s="89"/>
      <c r="BF23" s="88">
        <f t="shared" si="35"/>
        <v>22.018386402251</v>
      </c>
      <c r="BG23" s="88">
        <f t="shared" si="36"/>
        <v>1.1560113597111124</v>
      </c>
      <c r="BH23" s="18">
        <f t="shared" si="37"/>
        <v>-1</v>
      </c>
      <c r="BI23">
        <v>1</v>
      </c>
      <c r="BJ23">
        <f t="shared" si="5"/>
        <v>25.011707601408034</v>
      </c>
      <c r="BK23">
        <f t="shared" si="38"/>
        <v>1.3363622637811348</v>
      </c>
      <c r="BL23">
        <f t="shared" si="6"/>
        <v>0.24450226822176999</v>
      </c>
      <c r="BM23" s="89"/>
      <c r="BN23" s="88">
        <f t="shared" si="39"/>
        <v>11.438390875367</v>
      </c>
      <c r="BO23" s="88">
        <f t="shared" si="40"/>
        <v>0.7686741687321919</v>
      </c>
      <c r="BP23" s="18">
        <f t="shared" si="41"/>
        <v>0</v>
      </c>
      <c r="BQ23">
        <v>1</v>
      </c>
      <c r="BR23">
        <f t="shared" si="7"/>
        <v>12.557069338567516</v>
      </c>
      <c r="BS23">
        <f t="shared" si="42"/>
        <v>0.5908599776761262</v>
      </c>
      <c r="BT23">
        <f t="shared" si="8"/>
        <v>0.17710521930931733</v>
      </c>
      <c r="BU23" s="89"/>
      <c r="BV23" s="89">
        <f t="shared" si="9"/>
        <v>11</v>
      </c>
      <c r="BW23" s="109" t="s">
        <v>104</v>
      </c>
      <c r="BX23" s="110">
        <v>7.920000000000001</v>
      </c>
      <c r="BY23" s="111">
        <v>0.52</v>
      </c>
      <c r="BZ23" s="18">
        <f t="shared" si="43"/>
        <v>0</v>
      </c>
      <c r="CA23">
        <v>1</v>
      </c>
      <c r="CB23">
        <f t="shared" si="10"/>
        <v>7.653939393939394</v>
      </c>
      <c r="CC23">
        <f t="shared" si="44"/>
        <v>0.27040000000000003</v>
      </c>
      <c r="CD23">
        <f t="shared" si="11"/>
        <v>0.12185435916898849</v>
      </c>
      <c r="CE23" s="111"/>
      <c r="CF23" s="89" t="b">
        <f t="shared" si="45"/>
        <v>1</v>
      </c>
      <c r="CG23" s="89" t="b">
        <f t="shared" si="46"/>
        <v>1</v>
      </c>
      <c r="CH23" s="89"/>
      <c r="CI23" t="b">
        <f t="shared" si="12"/>
        <v>1</v>
      </c>
      <c r="CJ23" s="44" t="s">
        <v>104</v>
      </c>
      <c r="CK23" s="38">
        <v>11</v>
      </c>
      <c r="CL23" s="38">
        <f t="shared" si="13"/>
        <v>11</v>
      </c>
      <c r="CM23" s="3" t="s">
        <v>104</v>
      </c>
      <c r="CN23" s="22">
        <v>500.50023587046655</v>
      </c>
      <c r="CO23" s="9">
        <v>14.071756944598318</v>
      </c>
      <c r="CP23" s="64">
        <v>1.3765205634857143</v>
      </c>
      <c r="CQ23" s="18">
        <f t="shared" si="47"/>
        <v>0</v>
      </c>
      <c r="CR23">
        <v>1</v>
      </c>
      <c r="CS23">
        <f t="shared" si="14"/>
        <v>13.97203422879213</v>
      </c>
      <c r="CT23">
        <f t="shared" si="48"/>
        <v>1.8948088616990284</v>
      </c>
      <c r="CU23">
        <f t="shared" si="15"/>
        <v>0.1935334402608781</v>
      </c>
      <c r="CV23" s="38"/>
      <c r="CW23" s="38"/>
      <c r="CX23" s="38">
        <f t="shared" si="16"/>
        <v>11</v>
      </c>
      <c r="CY23" s="3" t="s">
        <v>104</v>
      </c>
      <c r="CZ23" s="22">
        <v>39.77774331483435</v>
      </c>
      <c r="DA23" s="92">
        <v>2.090371738238404</v>
      </c>
      <c r="DB23" s="18">
        <f t="shared" si="49"/>
        <v>0</v>
      </c>
      <c r="DC23">
        <v>1</v>
      </c>
      <c r="DD23">
        <f t="shared" si="17"/>
        <v>38.23426596418843</v>
      </c>
      <c r="DE23">
        <f t="shared" si="50"/>
        <v>4.369654004025846</v>
      </c>
      <c r="DF23">
        <f t="shared" si="18"/>
        <v>0.24122279778242928</v>
      </c>
      <c r="DG23" s="38"/>
      <c r="DH23">
        <v>11</v>
      </c>
      <c r="DI23" s="138" t="s">
        <v>104</v>
      </c>
      <c r="DJ23" s="139">
        <v>-0.10634417694625227</v>
      </c>
      <c r="DK23" s="139">
        <v>-0.0653889582340642</v>
      </c>
      <c r="DL23" s="139">
        <v>0.23966342160462611</v>
      </c>
      <c r="DM23" s="139">
        <v>0.09792457369988881</v>
      </c>
      <c r="DN23" s="225">
        <v>0.025798009727029655</v>
      </c>
      <c r="DO23" s="139">
        <v>0.059379486826792525</v>
      </c>
      <c r="DP23" s="226"/>
      <c r="DQ23" s="11" t="b">
        <v>1</v>
      </c>
      <c r="DR23" s="227">
        <v>0.025798009727029655</v>
      </c>
      <c r="DS23" s="227">
        <v>0.059379486826792525</v>
      </c>
      <c r="DT23" s="227">
        <v>0.26176122997133106</v>
      </c>
      <c r="DU23" s="228" t="s">
        <v>16</v>
      </c>
      <c r="DV23" s="3" t="s">
        <v>104</v>
      </c>
      <c r="DW23" s="11">
        <v>1</v>
      </c>
      <c r="DX23" s="226" t="s">
        <v>16</v>
      </c>
      <c r="DY23" s="227">
        <v>-0.15515671590319088</v>
      </c>
      <c r="DZ23" s="227">
        <v>0.060595352970168936</v>
      </c>
      <c r="EA23" s="227">
        <v>-0.10634417694625227</v>
      </c>
      <c r="EB23" s="227">
        <v>0.07811055741270917</v>
      </c>
      <c r="EC23" s="227">
        <v>-0.0653889582340642</v>
      </c>
      <c r="ED23" s="227">
        <v>0.06388751661284571</v>
      </c>
      <c r="EE23" s="227">
        <v>0.23966342160462611</v>
      </c>
      <c r="EF23" s="227">
        <v>0.08830756669226113</v>
      </c>
      <c r="EG23" s="227">
        <v>0.08742633994741643</v>
      </c>
      <c r="EH23" s="227">
        <v>0.12372867423349451</v>
      </c>
      <c r="EI23" s="227">
        <v>0.2481724202869611</v>
      </c>
      <c r="EJ23" s="227">
        <v>0.072609937524248</v>
      </c>
      <c r="EK23" s="227">
        <v>0.09792457369988881</v>
      </c>
      <c r="EL23" s="227">
        <v>0.0865241543479903</v>
      </c>
      <c r="EM23" s="227">
        <v>0.025798009727029655</v>
      </c>
      <c r="EN23" s="227">
        <v>0.042401342129018985</v>
      </c>
      <c r="EO23" s="227">
        <v>-0.059379486826792525</v>
      </c>
      <c r="EP23" s="227">
        <v>0.09681246057120681</v>
      </c>
      <c r="EQ23" s="227">
        <v>0.26176122997133106</v>
      </c>
      <c r="ER23" s="227">
        <v>0.03702402694258359</v>
      </c>
      <c r="ES23" s="227"/>
      <c r="ET23" s="227">
        <v>-0.12501919707886067</v>
      </c>
      <c r="EU23" s="227">
        <v>0.003503332470833727</v>
      </c>
      <c r="EV23" s="227">
        <v>-0.07105109908880528</v>
      </c>
      <c r="EW23" s="227">
        <v>0.0038698175249399632</v>
      </c>
      <c r="EX23" s="227">
        <v>0.036030171041118136</v>
      </c>
      <c r="EY23" s="227">
        <v>0.004441561445073516</v>
      </c>
      <c r="EZ23" s="227">
        <v>0.1401766575875954</v>
      </c>
      <c r="FA23" s="227">
        <v>0.002867730365251595</v>
      </c>
      <c r="FB23" s="227">
        <v>0.15454164759866346</v>
      </c>
      <c r="FC23" s="227">
        <v>0.0038365168350220392</v>
      </c>
      <c r="FD23" s="227">
        <v>0.056798653418697255</v>
      </c>
      <c r="FE23" s="227">
        <v>0.0033656316042809217</v>
      </c>
      <c r="FF23" s="227">
        <v>0.13086699481860262</v>
      </c>
      <c r="FG23" s="227">
        <v>0.0035516795772888967</v>
      </c>
      <c r="FH23" s="227">
        <v>-0.07874408401576129</v>
      </c>
      <c r="FI23" s="227">
        <v>0.0045952569257470465</v>
      </c>
      <c r="FJ23" s="227">
        <v>-0.1516873890042675</v>
      </c>
      <c r="FK23" s="227">
        <v>0.0032282220671624646</v>
      </c>
      <c r="FL23" s="227">
        <v>0.26725754476780805</v>
      </c>
      <c r="FM23" s="227">
        <v>0.002834464090714489</v>
      </c>
      <c r="FN23" s="138" t="s">
        <v>104</v>
      </c>
      <c r="FO23" s="229">
        <v>0</v>
      </c>
      <c r="FP23" s="229">
        <v>0</v>
      </c>
      <c r="FQ23" s="229">
        <v>0</v>
      </c>
      <c r="FR23" s="229">
        <v>0</v>
      </c>
      <c r="FS23" s="229">
        <v>0</v>
      </c>
      <c r="FT23" s="229">
        <v>0</v>
      </c>
      <c r="FU23" s="229">
        <v>0</v>
      </c>
      <c r="FV23" s="229">
        <v>0</v>
      </c>
      <c r="FW23" s="229">
        <v>0</v>
      </c>
      <c r="FX23" s="229">
        <v>0</v>
      </c>
      <c r="FY23" s="229">
        <v>1</v>
      </c>
      <c r="FZ23" s="229">
        <v>0</v>
      </c>
      <c r="GA23" s="229">
        <v>0</v>
      </c>
      <c r="GB23" s="229">
        <v>0</v>
      </c>
      <c r="GC23" s="229">
        <v>1</v>
      </c>
      <c r="GD23" s="229">
        <v>0</v>
      </c>
      <c r="GE23" s="230">
        <v>0</v>
      </c>
      <c r="GF23" s="230">
        <v>0</v>
      </c>
      <c r="GG23" s="229">
        <v>0</v>
      </c>
      <c r="GH23" s="229" t="e">
        <v>#VALUE!</v>
      </c>
      <c r="GI23" s="11"/>
      <c r="GJ23" s="229">
        <v>1</v>
      </c>
      <c r="GK23" s="229">
        <v>0</v>
      </c>
      <c r="GL23" s="229">
        <v>0</v>
      </c>
      <c r="GM23" s="229">
        <v>0</v>
      </c>
      <c r="GN23" s="229">
        <v>0</v>
      </c>
      <c r="GO23" s="229">
        <v>0</v>
      </c>
      <c r="GP23" s="229">
        <v>1</v>
      </c>
      <c r="GQ23" s="229">
        <v>0</v>
      </c>
      <c r="GR23" s="229">
        <v>0</v>
      </c>
      <c r="GS23" s="229">
        <v>0</v>
      </c>
      <c r="GT23" s="229">
        <v>1</v>
      </c>
      <c r="GU23" s="229">
        <v>0</v>
      </c>
      <c r="GV23" s="229">
        <v>0</v>
      </c>
      <c r="GW23" s="229">
        <v>1</v>
      </c>
      <c r="GX23" s="229">
        <v>0</v>
      </c>
      <c r="GY23" s="229">
        <v>0</v>
      </c>
      <c r="GZ23" s="229">
        <v>0</v>
      </c>
      <c r="HA23" s="229">
        <v>0</v>
      </c>
      <c r="HB23" s="229">
        <v>1</v>
      </c>
      <c r="HC23" s="229" t="e">
        <v>#DIV/0!</v>
      </c>
      <c r="HD23" s="11"/>
      <c r="HE23" s="229">
        <v>5</v>
      </c>
      <c r="HF23" s="229">
        <v>0</v>
      </c>
      <c r="HG23" s="229">
        <v>0</v>
      </c>
      <c r="HH23" s="229">
        <v>0</v>
      </c>
      <c r="HI23" s="229">
        <v>0</v>
      </c>
      <c r="HJ23" s="229">
        <v>0</v>
      </c>
      <c r="HK23" s="229">
        <v>2</v>
      </c>
      <c r="HL23" s="229">
        <v>0</v>
      </c>
      <c r="HM23" s="229">
        <v>0</v>
      </c>
      <c r="HN23" s="229">
        <v>0</v>
      </c>
      <c r="HO23" s="229">
        <v>3</v>
      </c>
      <c r="HP23" s="229">
        <v>0</v>
      </c>
      <c r="HQ23" s="229">
        <v>0</v>
      </c>
      <c r="HR23" s="229">
        <v>2</v>
      </c>
      <c r="HS23" s="229">
        <v>0</v>
      </c>
      <c r="HT23" s="229">
        <v>0</v>
      </c>
      <c r="HU23" s="229">
        <v>0</v>
      </c>
      <c r="HV23" s="229">
        <v>0</v>
      </c>
      <c r="HW23" s="229">
        <v>2</v>
      </c>
      <c r="HX23" s="229" t="e">
        <v>#DIV/0!</v>
      </c>
    </row>
    <row r="24" spans="1:232" s="8" customFormat="1" ht="12.75">
      <c r="A24" s="11"/>
      <c r="B24" s="187" t="s">
        <v>126</v>
      </c>
      <c r="C24" s="96">
        <v>500.4784684373218</v>
      </c>
      <c r="D24" s="96">
        <f t="shared" si="19"/>
        <v>22.626098550719</v>
      </c>
      <c r="E24" s="96">
        <f t="shared" si="20"/>
        <v>7.430023055865</v>
      </c>
      <c r="F24" s="96">
        <f t="shared" si="21"/>
        <v>9.22</v>
      </c>
      <c r="G24" s="96">
        <v>14.769345629758346</v>
      </c>
      <c r="H24" s="161">
        <v>38.52212359397712</v>
      </c>
      <c r="I24" s="163"/>
      <c r="J24" s="189">
        <f t="shared" si="22"/>
        <v>-0.04666368641837912</v>
      </c>
      <c r="K24" s="190">
        <f t="shared" si="23"/>
        <v>0.01410007608401932</v>
      </c>
      <c r="L24" s="183"/>
      <c r="M24" s="19" t="s">
        <v>126</v>
      </c>
      <c r="N24" s="70">
        <f t="shared" si="24"/>
        <v>1</v>
      </c>
      <c r="O24" s="70">
        <f t="shared" si="25"/>
        <v>0</v>
      </c>
      <c r="P24" s="70">
        <f t="shared" si="26"/>
        <v>1</v>
      </c>
      <c r="Q24" s="70">
        <f t="shared" si="27"/>
        <v>1</v>
      </c>
      <c r="R24" s="70">
        <f t="shared" si="28"/>
        <v>0</v>
      </c>
      <c r="S24" s="70">
        <f t="shared" si="29"/>
        <v>0</v>
      </c>
      <c r="T24" s="70"/>
      <c r="U24" s="70"/>
      <c r="V24" s="70"/>
      <c r="W24" s="38"/>
      <c r="X24" s="38" t="s">
        <v>126</v>
      </c>
      <c r="Y24" s="38" t="b">
        <f t="shared" si="30"/>
        <v>1</v>
      </c>
      <c r="Z24" s="44" t="s">
        <v>126</v>
      </c>
      <c r="AA24" s="58">
        <v>500.4784684373218</v>
      </c>
      <c r="AB24" s="58">
        <v>500.4784684373218</v>
      </c>
      <c r="AC24" s="44">
        <v>2.604836496232239</v>
      </c>
      <c r="AD24" s="18">
        <f t="shared" si="31"/>
        <v>1</v>
      </c>
      <c r="AE24" s="38">
        <v>1</v>
      </c>
      <c r="AF24">
        <f t="shared" si="0"/>
        <v>493.2320351102745</v>
      </c>
      <c r="AG24">
        <f t="shared" si="32"/>
        <v>6.785173172103447</v>
      </c>
      <c r="AH24">
        <f t="shared" si="1"/>
        <v>0.2857794061134646</v>
      </c>
      <c r="AI24" s="44" t="s">
        <v>126</v>
      </c>
      <c r="AJ24" s="38">
        <v>12</v>
      </c>
      <c r="AK24" s="38"/>
      <c r="AL24" s="38"/>
      <c r="AM24">
        <f t="shared" si="2"/>
        <v>12</v>
      </c>
      <c r="AN24" s="12" t="s">
        <v>126</v>
      </c>
      <c r="AO24" s="88">
        <v>1.167782832733</v>
      </c>
      <c r="AP24" s="89">
        <v>0.294815615224</v>
      </c>
      <c r="AQ24" s="90">
        <v>5.380649977393</v>
      </c>
      <c r="AR24" s="91">
        <v>0.592924845154</v>
      </c>
      <c r="AS24" s="90">
        <v>16.077665740593</v>
      </c>
      <c r="AT24" s="91">
        <v>1.018603502389</v>
      </c>
      <c r="AU24" s="88">
        <f t="shared" si="33"/>
        <v>22.626098550719</v>
      </c>
      <c r="AV24" s="89">
        <f t="shared" si="3"/>
        <v>1.4760292140599383</v>
      </c>
      <c r="AW24" s="88">
        <v>0.058236877297</v>
      </c>
      <c r="AX24" s="89">
        <v>0.077155656466</v>
      </c>
      <c r="AY24" s="90">
        <v>0.897921233217</v>
      </c>
      <c r="AZ24" s="91">
        <v>0.240595182</v>
      </c>
      <c r="BA24" s="90">
        <v>6.473864945351</v>
      </c>
      <c r="BB24" s="91">
        <v>0.774537177448</v>
      </c>
      <c r="BC24" s="88">
        <f t="shared" si="34"/>
        <v>7.430023055865</v>
      </c>
      <c r="BD24" s="89">
        <f t="shared" si="4"/>
        <v>0.6637468761754272</v>
      </c>
      <c r="BE24" s="89"/>
      <c r="BF24" s="88">
        <f t="shared" si="35"/>
        <v>22.626098550719</v>
      </c>
      <c r="BG24" s="88">
        <f t="shared" si="36"/>
        <v>1.4760292140599383</v>
      </c>
      <c r="BH24" s="18">
        <f t="shared" si="37"/>
        <v>0</v>
      </c>
      <c r="BI24">
        <v>1</v>
      </c>
      <c r="BJ24">
        <f t="shared" si="5"/>
        <v>24.993292081757488</v>
      </c>
      <c r="BK24">
        <f t="shared" si="38"/>
        <v>2.178662240758399</v>
      </c>
      <c r="BL24">
        <f t="shared" si="6"/>
        <v>0.24390058467301287</v>
      </c>
      <c r="BM24" s="89"/>
      <c r="BN24" s="88">
        <f t="shared" si="39"/>
        <v>7.430023055865</v>
      </c>
      <c r="BO24" s="88">
        <f t="shared" si="40"/>
        <v>0.6637468761754272</v>
      </c>
      <c r="BP24" s="18">
        <f t="shared" si="41"/>
        <v>-1</v>
      </c>
      <c r="BQ24">
        <v>1</v>
      </c>
      <c r="BR24">
        <f t="shared" si="7"/>
        <v>12.678535030067577</v>
      </c>
      <c r="BS24">
        <f t="shared" si="42"/>
        <v>0.44055991563263786</v>
      </c>
      <c r="BT24">
        <f t="shared" si="8"/>
        <v>0.17737702972497535</v>
      </c>
      <c r="BU24" s="89"/>
      <c r="BV24" s="89">
        <f t="shared" si="9"/>
        <v>12</v>
      </c>
      <c r="BW24" s="109" t="s">
        <v>126</v>
      </c>
      <c r="BX24" s="110">
        <v>9.22</v>
      </c>
      <c r="BY24" s="111">
        <v>0.47000000000000003</v>
      </c>
      <c r="BZ24" s="18">
        <f t="shared" si="43"/>
        <v>1</v>
      </c>
      <c r="CA24">
        <v>1</v>
      </c>
      <c r="CB24">
        <f t="shared" si="10"/>
        <v>7.614545454545454</v>
      </c>
      <c r="CC24">
        <f t="shared" si="44"/>
        <v>0.22090000000000004</v>
      </c>
      <c r="CD24">
        <f t="shared" si="11"/>
        <v>0.12204260948849859</v>
      </c>
      <c r="CE24" s="111"/>
      <c r="CF24" s="89" t="b">
        <f t="shared" si="45"/>
        <v>1</v>
      </c>
      <c r="CG24" s="89" t="b">
        <f t="shared" si="46"/>
        <v>1</v>
      </c>
      <c r="CH24" s="89"/>
      <c r="CI24" t="b">
        <f t="shared" si="12"/>
        <v>1</v>
      </c>
      <c r="CJ24" s="44" t="s">
        <v>126</v>
      </c>
      <c r="CK24" s="38">
        <v>12</v>
      </c>
      <c r="CL24" s="38">
        <f t="shared" si="13"/>
        <v>12</v>
      </c>
      <c r="CM24" s="3" t="s">
        <v>126</v>
      </c>
      <c r="CN24" s="22">
        <v>500.4784684373218</v>
      </c>
      <c r="CO24" s="9">
        <v>14.769345629758346</v>
      </c>
      <c r="CP24" s="64">
        <v>1.3764184434473976</v>
      </c>
      <c r="CQ24" s="18">
        <f t="shared" si="47"/>
        <v>0</v>
      </c>
      <c r="CR24">
        <v>1</v>
      </c>
      <c r="CS24">
        <f t="shared" si="14"/>
        <v>13.950895177726675</v>
      </c>
      <c r="CT24">
        <f t="shared" si="48"/>
        <v>1.894527731462157</v>
      </c>
      <c r="CU24">
        <f t="shared" si="15"/>
        <v>0.19353368252929704</v>
      </c>
      <c r="CV24" s="38"/>
      <c r="CW24" s="38"/>
      <c r="CX24" s="38">
        <f t="shared" si="16"/>
        <v>12</v>
      </c>
      <c r="CY24" s="3" t="s">
        <v>126</v>
      </c>
      <c r="CZ24" s="22">
        <v>38.52212359397712</v>
      </c>
      <c r="DA24" s="92">
        <v>1.9404199829291178</v>
      </c>
      <c r="DB24" s="18">
        <f t="shared" si="49"/>
        <v>0</v>
      </c>
      <c r="DC24">
        <v>1</v>
      </c>
      <c r="DD24">
        <f t="shared" si="17"/>
        <v>38.27231504663865</v>
      </c>
      <c r="DE24">
        <f t="shared" si="50"/>
        <v>3.7652297101506376</v>
      </c>
      <c r="DF24">
        <f t="shared" si="18"/>
        <v>0.24150804316831084</v>
      </c>
      <c r="DG24" s="38"/>
      <c r="DH24">
        <v>12</v>
      </c>
      <c r="DI24" s="138" t="s">
        <v>126</v>
      </c>
      <c r="DJ24" s="139">
        <v>-0.018195652892773834</v>
      </c>
      <c r="DK24" s="139">
        <v>0.027422926666131914</v>
      </c>
      <c r="DL24" s="139">
        <v>-0.04666368641837912</v>
      </c>
      <c r="DM24" s="139">
        <v>0.05649019780499868</v>
      </c>
      <c r="DN24" s="225">
        <v>-0.1565898099700472</v>
      </c>
      <c r="DO24" s="139">
        <v>0.01410007608401932</v>
      </c>
      <c r="DP24" s="226"/>
      <c r="DQ24" s="11" t="b">
        <v>1</v>
      </c>
      <c r="DR24" s="227">
        <v>-0.1565898099700472</v>
      </c>
      <c r="DS24" s="227">
        <v>0.01410007608401932</v>
      </c>
      <c r="DT24" s="227">
        <v>0.3255476178653879</v>
      </c>
      <c r="DU24" s="228" t="s">
        <v>40</v>
      </c>
      <c r="DV24" s="3" t="s">
        <v>126</v>
      </c>
      <c r="DW24" s="11">
        <v>1</v>
      </c>
      <c r="DX24" s="226" t="s">
        <v>40</v>
      </c>
      <c r="DY24" s="227">
        <v>-0.05221871719108179</v>
      </c>
      <c r="DZ24" s="227">
        <v>0.06138055967915376</v>
      </c>
      <c r="EA24" s="227">
        <v>-0.018195652892773834</v>
      </c>
      <c r="EB24" s="227">
        <v>0.06940802520436676</v>
      </c>
      <c r="EC24" s="227">
        <v>0.027422926666131914</v>
      </c>
      <c r="ED24" s="227">
        <v>0.04745873454196517</v>
      </c>
      <c r="EE24" s="227">
        <v>-0.04666368641837912</v>
      </c>
      <c r="EF24" s="227">
        <v>0.06390404343803473</v>
      </c>
      <c r="EG24" s="227">
        <v>0.196209630857783</v>
      </c>
      <c r="EH24" s="227">
        <v>0.10553691795929449</v>
      </c>
      <c r="EI24" s="227">
        <v>-0.07296608615023382</v>
      </c>
      <c r="EJ24" s="227">
        <v>0.07105599707477125</v>
      </c>
      <c r="EK24" s="227">
        <v>0.05649019780499868</v>
      </c>
      <c r="EL24" s="227">
        <v>0.07033125047427169</v>
      </c>
      <c r="EM24" s="227">
        <v>-0.1565898099700472</v>
      </c>
      <c r="EN24" s="227">
        <v>0.06039295706040239</v>
      </c>
      <c r="EO24" s="227">
        <v>-0.01410007608401932</v>
      </c>
      <c r="EP24" s="227">
        <v>0.09096040123495235</v>
      </c>
      <c r="EQ24" s="227">
        <v>0.3255476178653879</v>
      </c>
      <c r="ER24" s="227">
        <v>0.05305685204739262</v>
      </c>
      <c r="ES24" s="227"/>
      <c r="ET24" s="227">
        <v>-0.12813853037316703</v>
      </c>
      <c r="EU24" s="227">
        <v>0.003500516336081408</v>
      </c>
      <c r="EV24" s="227">
        <v>-0.07372226648436522</v>
      </c>
      <c r="EW24" s="227">
        <v>0.003902697123041865</v>
      </c>
      <c r="EX24" s="227">
        <v>0.03321768968050614</v>
      </c>
      <c r="EY24" s="227">
        <v>0.004508166676410101</v>
      </c>
      <c r="EZ24" s="227">
        <v>0.14885323661859554</v>
      </c>
      <c r="FA24" s="227">
        <v>0.0029474795177545777</v>
      </c>
      <c r="FB24" s="227">
        <v>0.15124518423774325</v>
      </c>
      <c r="FC24" s="227">
        <v>0.003905111062812524</v>
      </c>
      <c r="FD24" s="227">
        <v>0.06653012331073346</v>
      </c>
      <c r="FE24" s="227">
        <v>0.003371097482298235</v>
      </c>
      <c r="FF24" s="227">
        <v>0.13212258196693263</v>
      </c>
      <c r="FG24" s="227">
        <v>0.0036104071340019297</v>
      </c>
      <c r="FH24" s="227">
        <v>-0.07321718038857714</v>
      </c>
      <c r="FI24" s="227">
        <v>0.004521637719004476</v>
      </c>
      <c r="FJ24" s="227">
        <v>-0.15305949236010916</v>
      </c>
      <c r="FK24" s="227">
        <v>0.003248404973095072</v>
      </c>
      <c r="FL24" s="227">
        <v>0.26532462392253364</v>
      </c>
      <c r="FM24" s="227">
        <v>0.002782967857767584</v>
      </c>
      <c r="FN24" s="138" t="s">
        <v>126</v>
      </c>
      <c r="FO24" s="229">
        <v>0</v>
      </c>
      <c r="FP24" s="229">
        <v>0</v>
      </c>
      <c r="FQ24" s="229">
        <v>0</v>
      </c>
      <c r="FR24" s="229">
        <v>0</v>
      </c>
      <c r="FS24" s="229">
        <v>0</v>
      </c>
      <c r="FT24" s="229">
        <v>0</v>
      </c>
      <c r="FU24" s="229">
        <v>-1</v>
      </c>
      <c r="FV24" s="229">
        <v>0</v>
      </c>
      <c r="FW24" s="229">
        <v>0</v>
      </c>
      <c r="FX24" s="229">
        <v>0</v>
      </c>
      <c r="FY24" s="229">
        <v>-1</v>
      </c>
      <c r="FZ24" s="229">
        <v>0</v>
      </c>
      <c r="GA24" s="229">
        <v>0</v>
      </c>
      <c r="GB24" s="229">
        <v>0</v>
      </c>
      <c r="GC24" s="229">
        <v>0</v>
      </c>
      <c r="GD24" s="229">
        <v>0</v>
      </c>
      <c r="GE24" s="230">
        <v>0</v>
      </c>
      <c r="GF24" s="230">
        <v>0</v>
      </c>
      <c r="GG24" s="229">
        <v>0</v>
      </c>
      <c r="GH24" s="229" t="e">
        <v>#VALUE!</v>
      </c>
      <c r="GI24" s="11"/>
      <c r="GJ24" s="229">
        <v>0</v>
      </c>
      <c r="GK24" s="229">
        <v>1</v>
      </c>
      <c r="GL24" s="229">
        <v>0</v>
      </c>
      <c r="GM24" s="229">
        <v>1</v>
      </c>
      <c r="GN24" s="229">
        <v>0</v>
      </c>
      <c r="GO24" s="229">
        <v>0</v>
      </c>
      <c r="GP24" s="229">
        <v>0</v>
      </c>
      <c r="GQ24" s="229">
        <v>0</v>
      </c>
      <c r="GR24" s="229">
        <v>0</v>
      </c>
      <c r="GS24" s="229">
        <v>0</v>
      </c>
      <c r="GT24" s="229">
        <v>0</v>
      </c>
      <c r="GU24" s="229">
        <v>0</v>
      </c>
      <c r="GV24" s="229">
        <v>0</v>
      </c>
      <c r="GW24" s="229">
        <v>0</v>
      </c>
      <c r="GX24" s="229">
        <v>1</v>
      </c>
      <c r="GY24" s="229">
        <v>1</v>
      </c>
      <c r="GZ24" s="229">
        <v>0</v>
      </c>
      <c r="HA24" s="229">
        <v>0</v>
      </c>
      <c r="HB24" s="229">
        <v>1</v>
      </c>
      <c r="HC24" s="229" t="e">
        <v>#DIV/0!</v>
      </c>
      <c r="HD24" s="11"/>
      <c r="HE24" s="229">
        <v>0</v>
      </c>
      <c r="HF24" s="229">
        <v>2</v>
      </c>
      <c r="HG24" s="229">
        <v>0</v>
      </c>
      <c r="HH24" s="229">
        <v>2</v>
      </c>
      <c r="HI24" s="229">
        <v>0</v>
      </c>
      <c r="HJ24" s="229">
        <v>0</v>
      </c>
      <c r="HK24" s="229">
        <v>0</v>
      </c>
      <c r="HL24" s="229">
        <v>0</v>
      </c>
      <c r="HM24" s="229">
        <v>0</v>
      </c>
      <c r="HN24" s="229">
        <v>0</v>
      </c>
      <c r="HO24" s="229">
        <v>0</v>
      </c>
      <c r="HP24" s="229">
        <v>0</v>
      </c>
      <c r="HQ24" s="229">
        <v>0</v>
      </c>
      <c r="HR24" s="229">
        <v>0</v>
      </c>
      <c r="HS24" s="229">
        <v>5</v>
      </c>
      <c r="HT24" s="229">
        <v>2</v>
      </c>
      <c r="HU24" s="229">
        <v>0</v>
      </c>
      <c r="HV24" s="229">
        <v>0</v>
      </c>
      <c r="HW24" s="229">
        <v>2</v>
      </c>
      <c r="HX24" s="229" t="e">
        <v>#DIV/0!</v>
      </c>
    </row>
    <row r="25" spans="1:232" s="8" customFormat="1" ht="12.75">
      <c r="A25" s="11"/>
      <c r="B25" s="187" t="s">
        <v>90</v>
      </c>
      <c r="C25" s="96">
        <v>500.28339223573795</v>
      </c>
      <c r="D25" s="96">
        <f t="shared" si="19"/>
        <v>23.832172505987</v>
      </c>
      <c r="E25" s="96">
        <f t="shared" si="20"/>
        <v>9.886449464842</v>
      </c>
      <c r="F25" s="96">
        <f t="shared" si="21"/>
        <v>7.37</v>
      </c>
      <c r="G25" s="96">
        <v>6.208698389254079</v>
      </c>
      <c r="H25" s="161">
        <v>26.673531832371417</v>
      </c>
      <c r="I25" s="163"/>
      <c r="J25" s="189">
        <f t="shared" si="22"/>
        <v>0.3030826597036702</v>
      </c>
      <c r="K25" s="190">
        <f t="shared" si="23"/>
        <v>0.40152423879739935</v>
      </c>
      <c r="L25" s="183"/>
      <c r="M25" s="19" t="s">
        <v>90</v>
      </c>
      <c r="N25" s="70">
        <f t="shared" si="24"/>
        <v>1</v>
      </c>
      <c r="O25" s="70">
        <f t="shared" si="25"/>
        <v>0</v>
      </c>
      <c r="P25" s="70">
        <f t="shared" si="26"/>
        <v>1</v>
      </c>
      <c r="Q25" s="70">
        <f t="shared" si="27"/>
        <v>0</v>
      </c>
      <c r="R25" s="70">
        <f t="shared" si="28"/>
        <v>1</v>
      </c>
      <c r="S25" s="70">
        <f t="shared" si="29"/>
        <v>1</v>
      </c>
      <c r="T25" s="70"/>
      <c r="U25" s="70"/>
      <c r="V25" s="70"/>
      <c r="W25" s="38"/>
      <c r="X25" s="38" t="s">
        <v>90</v>
      </c>
      <c r="Y25" s="38" t="b">
        <f t="shared" si="30"/>
        <v>1</v>
      </c>
      <c r="Z25" s="44" t="s">
        <v>90</v>
      </c>
      <c r="AA25" s="58">
        <v>500.28339223573795</v>
      </c>
      <c r="AB25" s="58">
        <v>500.28339223573795</v>
      </c>
      <c r="AC25" s="44">
        <v>1.4093945693960548</v>
      </c>
      <c r="AD25" s="18">
        <f t="shared" si="31"/>
        <v>1</v>
      </c>
      <c r="AE25" s="38">
        <v>1</v>
      </c>
      <c r="AF25">
        <f t="shared" si="0"/>
        <v>493.23794651032256</v>
      </c>
      <c r="AG25">
        <f t="shared" si="32"/>
        <v>1.9863930522430906</v>
      </c>
      <c r="AH25">
        <f t="shared" si="1"/>
        <v>0.2876936074624519</v>
      </c>
      <c r="AI25" s="44" t="s">
        <v>90</v>
      </c>
      <c r="AJ25" s="38">
        <v>13</v>
      </c>
      <c r="AK25" s="38"/>
      <c r="AL25" s="38"/>
      <c r="AM25">
        <f t="shared" si="2"/>
        <v>13</v>
      </c>
      <c r="AN25" s="12" t="s">
        <v>90</v>
      </c>
      <c r="AO25" s="83">
        <v>1.788685173369</v>
      </c>
      <c r="AP25" s="14">
        <v>0.331521610021</v>
      </c>
      <c r="AQ25" s="86">
        <v>6.582702719923</v>
      </c>
      <c r="AR25" s="13">
        <v>0.631772707766</v>
      </c>
      <c r="AS25" s="86">
        <v>15.460784612695</v>
      </c>
      <c r="AT25" s="13">
        <v>0.948694660643</v>
      </c>
      <c r="AU25" s="88">
        <f t="shared" si="33"/>
        <v>23.832172505987</v>
      </c>
      <c r="AV25" s="89">
        <f t="shared" si="3"/>
        <v>1.4090648913214365</v>
      </c>
      <c r="AW25" s="83">
        <v>0.369118945652</v>
      </c>
      <c r="AX25" s="14">
        <v>0.152334585331</v>
      </c>
      <c r="AY25" s="86">
        <v>1.903750849827</v>
      </c>
      <c r="AZ25" s="13">
        <v>0.535167710151</v>
      </c>
      <c r="BA25" s="86">
        <v>7.613579669363</v>
      </c>
      <c r="BB25" s="13">
        <v>0.910661988681</v>
      </c>
      <c r="BC25" s="88">
        <f t="shared" si="34"/>
        <v>9.886449464842</v>
      </c>
      <c r="BD25" s="89">
        <f t="shared" si="4"/>
        <v>1.1389155615046662</v>
      </c>
      <c r="BE25" s="89"/>
      <c r="BF25" s="88">
        <f t="shared" si="35"/>
        <v>23.832172505987</v>
      </c>
      <c r="BG25" s="88">
        <f t="shared" si="36"/>
        <v>1.4090648913214365</v>
      </c>
      <c r="BH25" s="18">
        <f t="shared" si="37"/>
        <v>0</v>
      </c>
      <c r="BI25">
        <v>1</v>
      </c>
      <c r="BJ25">
        <f t="shared" si="5"/>
        <v>24.956744386143306</v>
      </c>
      <c r="BK25">
        <f t="shared" si="38"/>
        <v>1.9854638679546917</v>
      </c>
      <c r="BL25">
        <f t="shared" si="6"/>
        <v>0.24402661079603627</v>
      </c>
      <c r="BM25" s="89"/>
      <c r="BN25" s="88">
        <f t="shared" si="39"/>
        <v>9.886449464842</v>
      </c>
      <c r="BO25" s="88">
        <f t="shared" si="40"/>
        <v>1.1389155615046662</v>
      </c>
      <c r="BP25" s="18">
        <f t="shared" si="41"/>
        <v>-1</v>
      </c>
      <c r="BQ25">
        <v>1</v>
      </c>
      <c r="BR25">
        <f t="shared" si="7"/>
        <v>12.604097866159183</v>
      </c>
      <c r="BS25">
        <f t="shared" si="42"/>
        <v>1.297128656237489</v>
      </c>
      <c r="BT25">
        <f t="shared" si="8"/>
        <v>0.17614277104987316</v>
      </c>
      <c r="BU25" s="89"/>
      <c r="BV25" s="89">
        <f t="shared" si="9"/>
        <v>13</v>
      </c>
      <c r="BW25" s="109" t="s">
        <v>90</v>
      </c>
      <c r="BX25" s="110">
        <v>7.37</v>
      </c>
      <c r="BY25" s="111">
        <v>0.47000000000000003</v>
      </c>
      <c r="BZ25" s="18">
        <f t="shared" si="43"/>
        <v>0</v>
      </c>
      <c r="CA25">
        <v>1</v>
      </c>
      <c r="CB25">
        <f t="shared" si="10"/>
        <v>7.670606060606061</v>
      </c>
      <c r="CC25">
        <f t="shared" si="44"/>
        <v>0.22090000000000004</v>
      </c>
      <c r="CD25">
        <f t="shared" si="11"/>
        <v>0.12204260948849859</v>
      </c>
      <c r="CE25" s="111"/>
      <c r="CF25" s="89" t="b">
        <f t="shared" si="45"/>
        <v>1</v>
      </c>
      <c r="CG25" s="89" t="b">
        <f t="shared" si="46"/>
        <v>1</v>
      </c>
      <c r="CH25" s="89"/>
      <c r="CI25" t="b">
        <f t="shared" si="12"/>
        <v>1</v>
      </c>
      <c r="CJ25" s="44" t="s">
        <v>90</v>
      </c>
      <c r="CK25" s="38">
        <v>13</v>
      </c>
      <c r="CL25" s="38">
        <f t="shared" si="13"/>
        <v>13</v>
      </c>
      <c r="CM25" s="3" t="s">
        <v>90</v>
      </c>
      <c r="CN25" s="22">
        <v>500.28339223573795</v>
      </c>
      <c r="CO25" s="25">
        <v>6.208698389254079</v>
      </c>
      <c r="CP25" s="62">
        <v>0.8067516652546631</v>
      </c>
      <c r="CQ25" s="18">
        <f t="shared" si="47"/>
        <v>-1</v>
      </c>
      <c r="CR25">
        <v>1</v>
      </c>
      <c r="CS25">
        <f t="shared" si="14"/>
        <v>14.210308730469228</v>
      </c>
      <c r="CT25">
        <f t="shared" si="48"/>
        <v>0.650848249391172</v>
      </c>
      <c r="CU25">
        <f t="shared" si="15"/>
        <v>0.19488046660070482</v>
      </c>
      <c r="CV25" s="38"/>
      <c r="CW25" s="38"/>
      <c r="CX25" s="38">
        <f t="shared" si="16"/>
        <v>13</v>
      </c>
      <c r="CY25" s="3" t="s">
        <v>90</v>
      </c>
      <c r="CZ25" s="130">
        <v>26.673531832371417</v>
      </c>
      <c r="DA25" s="92">
        <v>1.7890548097572783</v>
      </c>
      <c r="DB25" s="18">
        <f t="shared" si="49"/>
        <v>-1</v>
      </c>
      <c r="DC25">
        <v>1</v>
      </c>
      <c r="DD25">
        <f t="shared" si="17"/>
        <v>38.63136328183882</v>
      </c>
      <c r="DE25">
        <f t="shared" si="50"/>
        <v>3.200717112315651</v>
      </c>
      <c r="DF25">
        <f t="shared" si="18"/>
        <v>0.2417956359497912</v>
      </c>
      <c r="DG25" s="38"/>
      <c r="DH25">
        <v>13</v>
      </c>
      <c r="DI25" s="138" t="s">
        <v>90</v>
      </c>
      <c r="DJ25" s="139">
        <v>0.19977598148986622</v>
      </c>
      <c r="DK25" s="139">
        <v>0.3940873429782186</v>
      </c>
      <c r="DL25" s="139">
        <v>0.3030826597036702</v>
      </c>
      <c r="DM25" s="139">
        <v>0.05859887175664396</v>
      </c>
      <c r="DN25" s="225">
        <v>-0.40585380230175383</v>
      </c>
      <c r="DO25" s="139">
        <v>0.40152423879739935</v>
      </c>
      <c r="DP25" s="226"/>
      <c r="DQ25" s="11" t="b">
        <v>1</v>
      </c>
      <c r="DR25" s="227">
        <v>-0.40585380230175383</v>
      </c>
      <c r="DS25" s="227">
        <v>0.40152423879739935</v>
      </c>
      <c r="DT25" s="227">
        <v>0.37265857124779583</v>
      </c>
      <c r="DU25" s="228" t="s">
        <v>1</v>
      </c>
      <c r="DV25" s="3" t="s">
        <v>90</v>
      </c>
      <c r="DW25" s="11">
        <v>1</v>
      </c>
      <c r="DX25" s="226" t="s">
        <v>1</v>
      </c>
      <c r="DY25" s="227">
        <v>-0.3748718429479594</v>
      </c>
      <c r="DZ25" s="227">
        <v>0.00446641815466524</v>
      </c>
      <c r="EA25" s="227">
        <v>0.19977598148986622</v>
      </c>
      <c r="EB25" s="227">
        <v>0.007893707377757233</v>
      </c>
      <c r="EC25" s="227">
        <v>0.3940873429782186</v>
      </c>
      <c r="ED25" s="227">
        <v>0.006786919460741014</v>
      </c>
      <c r="EE25" s="227">
        <v>0.3030826597036702</v>
      </c>
      <c r="EF25" s="227">
        <v>0.006860169553788171</v>
      </c>
      <c r="EG25" s="227">
        <v>-0.11073340692076009</v>
      </c>
      <c r="EH25" s="227">
        <v>0.009709893707759586</v>
      </c>
      <c r="EI25" s="227">
        <v>-0.07269224558415445</v>
      </c>
      <c r="EJ25" s="227">
        <v>0.005344466782467184</v>
      </c>
      <c r="EK25" s="227">
        <v>0.05859887175664396</v>
      </c>
      <c r="EL25" s="227">
        <v>0.004613559271331879</v>
      </c>
      <c r="EM25" s="227">
        <v>-0.40585380230175383</v>
      </c>
      <c r="EN25" s="227">
        <v>0.00456342460722313</v>
      </c>
      <c r="EO25" s="227">
        <v>-0.40152423879739935</v>
      </c>
      <c r="EP25" s="227">
        <v>0.00667936155602735</v>
      </c>
      <c r="EQ25" s="227">
        <v>0.37265857124779583</v>
      </c>
      <c r="ER25" s="227">
        <v>0.006489428822518521</v>
      </c>
      <c r="ES25" s="227"/>
      <c r="ET25" s="227">
        <v>-0.1183611629259889</v>
      </c>
      <c r="EU25" s="227">
        <v>0.0037075716972154757</v>
      </c>
      <c r="EV25" s="227">
        <v>-0.08032746752626341</v>
      </c>
      <c r="EW25" s="227">
        <v>0.0041390746714363895</v>
      </c>
      <c r="EX25" s="227">
        <v>0.022106646761958056</v>
      </c>
      <c r="EY25" s="227">
        <v>0.0046751900998554165</v>
      </c>
      <c r="EZ25" s="227">
        <v>0.13825486249368496</v>
      </c>
      <c r="FA25" s="227">
        <v>0.003138161615854471</v>
      </c>
      <c r="FB25" s="227">
        <v>0.16054648841285063</v>
      </c>
      <c r="FC25" s="227">
        <v>0.004276471634883877</v>
      </c>
      <c r="FD25" s="227">
        <v>0.06652182511176136</v>
      </c>
      <c r="FE25" s="227">
        <v>0.003606292120633346</v>
      </c>
      <c r="FF25" s="227">
        <v>0.1320586827562767</v>
      </c>
      <c r="FG25" s="227">
        <v>0.0038536915818288514</v>
      </c>
      <c r="FH25" s="227">
        <v>-0.06566372607549512</v>
      </c>
      <c r="FI25" s="227">
        <v>0.004752024293825736</v>
      </c>
      <c r="FJ25" s="227">
        <v>-0.14131936621727945</v>
      </c>
      <c r="FK25" s="227">
        <v>0.0035460537606790674</v>
      </c>
      <c r="FL25" s="227">
        <v>0.26389701927458187</v>
      </c>
      <c r="FM25" s="227">
        <v>0.0029338446414292913</v>
      </c>
      <c r="FN25" s="138" t="s">
        <v>90</v>
      </c>
      <c r="FO25" s="229">
        <v>-1</v>
      </c>
      <c r="FP25" s="229">
        <v>0</v>
      </c>
      <c r="FQ25" s="229">
        <v>1</v>
      </c>
      <c r="FR25" s="229">
        <v>0</v>
      </c>
      <c r="FS25" s="229">
        <v>1</v>
      </c>
      <c r="FT25" s="229">
        <v>0</v>
      </c>
      <c r="FU25" s="229">
        <v>1</v>
      </c>
      <c r="FV25" s="229">
        <v>0</v>
      </c>
      <c r="FW25" s="229">
        <v>-1</v>
      </c>
      <c r="FX25" s="229">
        <v>0</v>
      </c>
      <c r="FY25" s="229">
        <v>-1</v>
      </c>
      <c r="FZ25" s="229">
        <v>0</v>
      </c>
      <c r="GA25" s="229">
        <v>-1</v>
      </c>
      <c r="GB25" s="229">
        <v>0</v>
      </c>
      <c r="GC25" s="229">
        <v>-1</v>
      </c>
      <c r="GD25" s="229">
        <v>0</v>
      </c>
      <c r="GE25" s="230">
        <v>-1</v>
      </c>
      <c r="GF25" s="230">
        <v>0</v>
      </c>
      <c r="GG25" s="229">
        <v>1</v>
      </c>
      <c r="GH25" s="229" t="e">
        <v>#VALUE!</v>
      </c>
      <c r="GI25" s="11"/>
      <c r="GJ25" s="229">
        <v>1</v>
      </c>
      <c r="GK25" s="229">
        <v>0</v>
      </c>
      <c r="GL25" s="229">
        <v>1</v>
      </c>
      <c r="GM25" s="229">
        <v>0</v>
      </c>
      <c r="GN25" s="229">
        <v>1</v>
      </c>
      <c r="GO25" s="229">
        <v>0</v>
      </c>
      <c r="GP25" s="229">
        <v>1</v>
      </c>
      <c r="GQ25" s="229">
        <v>0</v>
      </c>
      <c r="GR25" s="229">
        <v>1</v>
      </c>
      <c r="GS25" s="229">
        <v>0</v>
      </c>
      <c r="GT25" s="229">
        <v>1</v>
      </c>
      <c r="GU25" s="229">
        <v>0</v>
      </c>
      <c r="GV25" s="229">
        <v>1</v>
      </c>
      <c r="GW25" s="229">
        <v>0</v>
      </c>
      <c r="GX25" s="229">
        <v>1</v>
      </c>
      <c r="GY25" s="229">
        <v>0</v>
      </c>
      <c r="GZ25" s="229">
        <v>1</v>
      </c>
      <c r="HA25" s="229">
        <v>0</v>
      </c>
      <c r="HB25" s="229">
        <v>1</v>
      </c>
      <c r="HC25" s="229" t="e">
        <v>#DIV/0!</v>
      </c>
      <c r="HD25" s="11"/>
      <c r="HE25" s="229">
        <v>6</v>
      </c>
      <c r="HF25" s="229">
        <v>0</v>
      </c>
      <c r="HG25" s="229">
        <v>3</v>
      </c>
      <c r="HH25" s="229">
        <v>0</v>
      </c>
      <c r="HI25" s="229">
        <v>3</v>
      </c>
      <c r="HJ25" s="229">
        <v>0</v>
      </c>
      <c r="HK25" s="229">
        <v>3</v>
      </c>
      <c r="HL25" s="229">
        <v>0</v>
      </c>
      <c r="HM25" s="229">
        <v>6</v>
      </c>
      <c r="HN25" s="229">
        <v>0</v>
      </c>
      <c r="HO25" s="229">
        <v>6</v>
      </c>
      <c r="HP25" s="229">
        <v>0</v>
      </c>
      <c r="HQ25" s="229">
        <v>1</v>
      </c>
      <c r="HR25" s="229">
        <v>0</v>
      </c>
      <c r="HS25" s="229">
        <v>6</v>
      </c>
      <c r="HT25" s="229">
        <v>0</v>
      </c>
      <c r="HU25" s="229">
        <v>6</v>
      </c>
      <c r="HV25" s="229">
        <v>0</v>
      </c>
      <c r="HW25" s="229">
        <v>3</v>
      </c>
      <c r="HX25" s="229" t="e">
        <v>#DIV/0!</v>
      </c>
    </row>
    <row r="26" spans="1:232" s="8" customFormat="1" ht="12.75">
      <c r="A26" s="11"/>
      <c r="B26" s="187" t="s">
        <v>142</v>
      </c>
      <c r="C26" s="96">
        <v>499.82681345983576</v>
      </c>
      <c r="D26" s="96">
        <f t="shared" si="19"/>
        <v>21.396971868313</v>
      </c>
      <c r="E26" s="96">
        <f t="shared" si="20"/>
        <v>13.634561145079</v>
      </c>
      <c r="F26" s="96">
        <f t="shared" si="21"/>
        <v>7.1499999999999995</v>
      </c>
      <c r="G26" s="96">
        <v>16.812536559131324</v>
      </c>
      <c r="H26" s="161">
        <v>42.43739988716039</v>
      </c>
      <c r="I26" s="163"/>
      <c r="J26" s="189">
        <f t="shared" si="22"/>
        <v>0.09773859900879558</v>
      </c>
      <c r="K26" s="190">
        <f t="shared" si="23"/>
        <v>-0.16895044040808221</v>
      </c>
      <c r="L26" s="183"/>
      <c r="M26" s="20" t="s">
        <v>142</v>
      </c>
      <c r="N26" s="70">
        <f t="shared" si="24"/>
        <v>0</v>
      </c>
      <c r="O26" s="70">
        <f t="shared" si="25"/>
        <v>1</v>
      </c>
      <c r="P26" s="70">
        <f t="shared" si="26"/>
        <v>0</v>
      </c>
      <c r="Q26" s="70">
        <f t="shared" si="27"/>
        <v>0</v>
      </c>
      <c r="R26" s="70">
        <f t="shared" si="28"/>
        <v>0</v>
      </c>
      <c r="S26" s="70">
        <f t="shared" si="29"/>
        <v>0</v>
      </c>
      <c r="T26" s="70"/>
      <c r="U26" s="70"/>
      <c r="V26" s="70"/>
      <c r="W26" s="38"/>
      <c r="X26" s="38" t="s">
        <v>142</v>
      </c>
      <c r="Y26" s="38" t="b">
        <f t="shared" si="30"/>
        <v>1</v>
      </c>
      <c r="Z26" s="44" t="s">
        <v>142</v>
      </c>
      <c r="AA26" s="58">
        <v>499.82681345983576</v>
      </c>
      <c r="AB26" s="58">
        <v>499.82681345983576</v>
      </c>
      <c r="AC26" s="44">
        <v>3.653977612444047</v>
      </c>
      <c r="AD26" s="18">
        <f t="shared" si="31"/>
        <v>0</v>
      </c>
      <c r="AE26" s="38">
        <v>1</v>
      </c>
      <c r="AF26">
        <f t="shared" si="0"/>
        <v>493.25178223080445</v>
      </c>
      <c r="AG26">
        <f t="shared" si="32"/>
        <v>13.351552392242297</v>
      </c>
      <c r="AH26">
        <f t="shared" si="1"/>
        <v>0.2840888423030516</v>
      </c>
      <c r="AI26" s="44" t="s">
        <v>142</v>
      </c>
      <c r="AJ26" s="38">
        <v>14</v>
      </c>
      <c r="AK26" s="38"/>
      <c r="AL26" s="38"/>
      <c r="AM26">
        <f t="shared" si="2"/>
        <v>14</v>
      </c>
      <c r="AN26" s="12" t="s">
        <v>142</v>
      </c>
      <c r="AO26" s="88">
        <v>0.860481471736</v>
      </c>
      <c r="AP26" s="89">
        <v>0.271911689756</v>
      </c>
      <c r="AQ26" s="90">
        <v>5.368530396229</v>
      </c>
      <c r="AR26" s="91">
        <v>0.68070503344</v>
      </c>
      <c r="AS26" s="90">
        <v>15.167960000348</v>
      </c>
      <c r="AT26" s="91">
        <v>1.04898447797</v>
      </c>
      <c r="AU26" s="88">
        <f t="shared" si="33"/>
        <v>21.396971868313</v>
      </c>
      <c r="AV26" s="89">
        <f t="shared" si="3"/>
        <v>1.637663744598508</v>
      </c>
      <c r="AW26" s="88">
        <v>0.244691156254</v>
      </c>
      <c r="AX26" s="89">
        <v>0.120082805925</v>
      </c>
      <c r="AY26" s="90">
        <v>2.459556375977</v>
      </c>
      <c r="AZ26" s="91">
        <v>0.39664616605</v>
      </c>
      <c r="BA26" s="90">
        <v>10.930313612848</v>
      </c>
      <c r="BB26" s="91">
        <v>1.01131982899</v>
      </c>
      <c r="BC26" s="88">
        <f t="shared" si="34"/>
        <v>13.634561145079</v>
      </c>
      <c r="BD26" s="89">
        <f t="shared" si="4"/>
        <v>1.1945158578293484</v>
      </c>
      <c r="BE26" s="89"/>
      <c r="BF26" s="88">
        <f t="shared" si="35"/>
        <v>21.396971868313</v>
      </c>
      <c r="BG26" s="88">
        <f t="shared" si="36"/>
        <v>1.637663744598508</v>
      </c>
      <c r="BH26" s="18">
        <f t="shared" si="37"/>
        <v>-1</v>
      </c>
      <c r="BI26">
        <v>1</v>
      </c>
      <c r="BJ26">
        <f t="shared" si="5"/>
        <v>25.0305383448607</v>
      </c>
      <c r="BK26">
        <f t="shared" si="38"/>
        <v>2.6819425403724075</v>
      </c>
      <c r="BL26">
        <f t="shared" si="6"/>
        <v>0.24359612163216737</v>
      </c>
      <c r="BM26" s="89"/>
      <c r="BN26" s="88">
        <f t="shared" si="39"/>
        <v>13.634561145079</v>
      </c>
      <c r="BO26" s="88">
        <f t="shared" si="40"/>
        <v>1.1945158578293484</v>
      </c>
      <c r="BP26" s="18">
        <f t="shared" si="41"/>
        <v>0</v>
      </c>
      <c r="BQ26">
        <v>1</v>
      </c>
      <c r="BR26">
        <f t="shared" si="7"/>
        <v>12.49051872433382</v>
      </c>
      <c r="BS26">
        <f t="shared" si="42"/>
        <v>1.426868134605784</v>
      </c>
      <c r="BT26">
        <f t="shared" si="8"/>
        <v>0.17599778267446586</v>
      </c>
      <c r="BU26" s="89"/>
      <c r="BV26" s="89">
        <f t="shared" si="9"/>
        <v>14</v>
      </c>
      <c r="BW26" s="109" t="s">
        <v>142</v>
      </c>
      <c r="BX26" s="110">
        <v>7.1499999999999995</v>
      </c>
      <c r="BY26" s="111">
        <v>0.59</v>
      </c>
      <c r="BZ26" s="18">
        <f t="shared" si="43"/>
        <v>0</v>
      </c>
      <c r="CA26">
        <v>1</v>
      </c>
      <c r="CB26">
        <f t="shared" si="10"/>
        <v>7.677272727272727</v>
      </c>
      <c r="CC26">
        <f t="shared" si="44"/>
        <v>0.34809999999999997</v>
      </c>
      <c r="CD26">
        <f t="shared" si="11"/>
        <v>0.12159031907720534</v>
      </c>
      <c r="CE26" s="111"/>
      <c r="CF26" s="89" t="b">
        <f t="shared" si="45"/>
        <v>1</v>
      </c>
      <c r="CG26" s="89" t="b">
        <f t="shared" si="46"/>
        <v>1</v>
      </c>
      <c r="CH26" s="89"/>
      <c r="CI26" t="b">
        <f t="shared" si="12"/>
        <v>1</v>
      </c>
      <c r="CJ26" s="44" t="s">
        <v>142</v>
      </c>
      <c r="CK26" s="38">
        <v>14</v>
      </c>
      <c r="CL26" s="38">
        <f t="shared" si="13"/>
        <v>14</v>
      </c>
      <c r="CM26" s="3" t="s">
        <v>142</v>
      </c>
      <c r="CN26" s="22">
        <v>499.82681345983576</v>
      </c>
      <c r="CO26" s="9">
        <v>16.812536559131324</v>
      </c>
      <c r="CP26" s="64">
        <v>1.6516872003793415</v>
      </c>
      <c r="CQ26" s="18">
        <f t="shared" si="47"/>
        <v>0</v>
      </c>
      <c r="CR26">
        <v>1</v>
      </c>
      <c r="CS26">
        <f t="shared" si="14"/>
        <v>13.888980301079009</v>
      </c>
      <c r="CT26">
        <f t="shared" si="48"/>
        <v>2.7280706078969468</v>
      </c>
      <c r="CU26">
        <f t="shared" si="15"/>
        <v>0.19287953294327995</v>
      </c>
      <c r="CV26" s="38"/>
      <c r="CW26" s="38"/>
      <c r="CX26" s="38">
        <f t="shared" si="16"/>
        <v>14</v>
      </c>
      <c r="CY26" s="3" t="s">
        <v>142</v>
      </c>
      <c r="CZ26" s="22">
        <v>42.43739988716039</v>
      </c>
      <c r="DA26" s="92">
        <v>2.2713388704402626</v>
      </c>
      <c r="DB26" s="18">
        <f t="shared" si="49"/>
        <v>0</v>
      </c>
      <c r="DC26">
        <v>1</v>
      </c>
      <c r="DD26">
        <f t="shared" si="17"/>
        <v>38.15367031048158</v>
      </c>
      <c r="DE26">
        <f t="shared" si="50"/>
        <v>5.158980264372848</v>
      </c>
      <c r="DF26">
        <f t="shared" si="18"/>
        <v>0.24087810365778722</v>
      </c>
      <c r="DG26" s="38"/>
      <c r="DH26">
        <v>14</v>
      </c>
      <c r="DI26" s="138" t="s">
        <v>142</v>
      </c>
      <c r="DJ26" s="139">
        <v>-0.41991671728772884</v>
      </c>
      <c r="DK26" s="139">
        <v>-0.24416316262265927</v>
      </c>
      <c r="DL26" s="139">
        <v>0.09773859900879558</v>
      </c>
      <c r="DM26" s="139">
        <v>0.21625236918560653</v>
      </c>
      <c r="DN26" s="225">
        <v>0.05654918306547579</v>
      </c>
      <c r="DO26" s="139">
        <v>-0.16895044040808221</v>
      </c>
      <c r="DP26" s="226"/>
      <c r="DQ26" s="11" t="b">
        <v>1</v>
      </c>
      <c r="DR26" s="227">
        <v>0.05654918306547579</v>
      </c>
      <c r="DS26" s="227">
        <v>-0.16895044040808221</v>
      </c>
      <c r="DT26" s="227">
        <v>-0.016929805085414775</v>
      </c>
      <c r="DU26" s="228" t="s">
        <v>56</v>
      </c>
      <c r="DV26" s="3" t="s">
        <v>142</v>
      </c>
      <c r="DW26" s="11">
        <v>1</v>
      </c>
      <c r="DX26" s="226" t="s">
        <v>56</v>
      </c>
      <c r="DY26" s="227">
        <v>-0.27741727896895696</v>
      </c>
      <c r="DZ26" s="227">
        <v>0.0797569662937972</v>
      </c>
      <c r="EA26" s="227">
        <v>-0.41991671728772884</v>
      </c>
      <c r="EB26" s="227">
        <v>0.09592660410647998</v>
      </c>
      <c r="EC26" s="227">
        <v>-0.24416316262265927</v>
      </c>
      <c r="ED26" s="227">
        <v>0.16208319292490048</v>
      </c>
      <c r="EE26" s="227">
        <v>0.09773859900879558</v>
      </c>
      <c r="EF26" s="227">
        <v>0.06779495590004103</v>
      </c>
      <c r="EG26" s="227">
        <v>0.08982635977039366</v>
      </c>
      <c r="EH26" s="227">
        <v>0.0812291659767289</v>
      </c>
      <c r="EI26" s="227">
        <v>0.19786730102537808</v>
      </c>
      <c r="EJ26" s="227">
        <v>0.08451820313051962</v>
      </c>
      <c r="EK26" s="227">
        <v>0.21625236918560653</v>
      </c>
      <c r="EL26" s="227">
        <v>0.08837276976233878</v>
      </c>
      <c r="EM26" s="227">
        <v>0.05654918306547579</v>
      </c>
      <c r="EN26" s="227">
        <v>0.09020055605811401</v>
      </c>
      <c r="EO26" s="227">
        <v>0.16895044040808221</v>
      </c>
      <c r="EP26" s="227">
        <v>0.08593636555302259</v>
      </c>
      <c r="EQ26" s="227">
        <v>-0.016929805085414775</v>
      </c>
      <c r="ER26" s="227">
        <v>0.07224092981625047</v>
      </c>
      <c r="ES26" s="227"/>
      <c r="ET26" s="227">
        <v>-0.1213143315314132</v>
      </c>
      <c r="EU26" s="227">
        <v>0.0034349329109323724</v>
      </c>
      <c r="EV26" s="227">
        <v>-0.06154890089663932</v>
      </c>
      <c r="EW26" s="227">
        <v>0.0038029394142075615</v>
      </c>
      <c r="EX26" s="227">
        <v>0.04144757117410587</v>
      </c>
      <c r="EY26" s="227">
        <v>0.004053794292963456</v>
      </c>
      <c r="EZ26" s="227">
        <v>0.14447740978746904</v>
      </c>
      <c r="FA26" s="227">
        <v>0.002934690974827953</v>
      </c>
      <c r="FB26" s="227">
        <v>0.15446891972523993</v>
      </c>
      <c r="FC26" s="227">
        <v>0.003997715034334516</v>
      </c>
      <c r="FD26" s="227">
        <v>0.058323050972078565</v>
      </c>
      <c r="FE26" s="227">
        <v>0.0033238923137663677</v>
      </c>
      <c r="FF26" s="227">
        <v>0.12728130404630814</v>
      </c>
      <c r="FG26" s="227">
        <v>0.0035450057439961845</v>
      </c>
      <c r="FH26" s="227">
        <v>-0.07967593775328995</v>
      </c>
      <c r="FI26" s="227">
        <v>0.004400977472965727</v>
      </c>
      <c r="FJ26" s="227">
        <v>-0.15860647770835465</v>
      </c>
      <c r="FK26" s="227">
        <v>0.003265782321455371</v>
      </c>
      <c r="FL26" s="227">
        <v>0.2757027276483155</v>
      </c>
      <c r="FM26" s="227">
        <v>0.0027219704265449107</v>
      </c>
      <c r="FN26" s="138" t="s">
        <v>142</v>
      </c>
      <c r="FO26" s="229">
        <v>0</v>
      </c>
      <c r="FP26" s="229">
        <v>0</v>
      </c>
      <c r="FQ26" s="229">
        <v>-1</v>
      </c>
      <c r="FR26" s="229">
        <v>0</v>
      </c>
      <c r="FS26" s="229">
        <v>0</v>
      </c>
      <c r="FT26" s="229">
        <v>0</v>
      </c>
      <c r="FU26" s="229">
        <v>0</v>
      </c>
      <c r="FV26" s="229">
        <v>0</v>
      </c>
      <c r="FW26" s="229">
        <v>0</v>
      </c>
      <c r="FX26" s="229">
        <v>0</v>
      </c>
      <c r="FY26" s="229">
        <v>0</v>
      </c>
      <c r="FZ26" s="229">
        <v>0</v>
      </c>
      <c r="GA26" s="229">
        <v>0</v>
      </c>
      <c r="GB26" s="229">
        <v>0</v>
      </c>
      <c r="GC26" s="229">
        <v>0</v>
      </c>
      <c r="GD26" s="229">
        <v>0</v>
      </c>
      <c r="GE26" s="230">
        <v>1</v>
      </c>
      <c r="GF26" s="230">
        <v>0</v>
      </c>
      <c r="GG26" s="229">
        <v>-1</v>
      </c>
      <c r="GH26" s="229" t="e">
        <v>#VALUE!</v>
      </c>
      <c r="GI26" s="11"/>
      <c r="GJ26" s="229">
        <v>1</v>
      </c>
      <c r="GK26" s="229">
        <v>0</v>
      </c>
      <c r="GL26" s="229">
        <v>1</v>
      </c>
      <c r="GM26" s="229">
        <v>0</v>
      </c>
      <c r="GN26" s="229">
        <v>0</v>
      </c>
      <c r="GO26" s="229">
        <v>0</v>
      </c>
      <c r="GP26" s="229">
        <v>0</v>
      </c>
      <c r="GQ26" s="229">
        <v>0</v>
      </c>
      <c r="GR26" s="229">
        <v>0</v>
      </c>
      <c r="GS26" s="229">
        <v>0</v>
      </c>
      <c r="GT26" s="229">
        <v>1</v>
      </c>
      <c r="GU26" s="229">
        <v>0</v>
      </c>
      <c r="GV26" s="229">
        <v>1</v>
      </c>
      <c r="GW26" s="229">
        <v>0</v>
      </c>
      <c r="GX26" s="229">
        <v>0</v>
      </c>
      <c r="GY26" s="229">
        <v>0</v>
      </c>
      <c r="GZ26" s="229">
        <v>1</v>
      </c>
      <c r="HA26" s="229">
        <v>1</v>
      </c>
      <c r="HB26" s="229">
        <v>0</v>
      </c>
      <c r="HC26" s="229" t="e">
        <v>#DIV/0!</v>
      </c>
      <c r="HD26" s="11"/>
      <c r="HE26" s="229">
        <v>5</v>
      </c>
      <c r="HF26" s="229">
        <v>0</v>
      </c>
      <c r="HG26" s="229">
        <v>6</v>
      </c>
      <c r="HH26" s="229">
        <v>0</v>
      </c>
      <c r="HI26" s="229">
        <v>0</v>
      </c>
      <c r="HJ26" s="229">
        <v>0</v>
      </c>
      <c r="HK26" s="229">
        <v>0</v>
      </c>
      <c r="HL26" s="229">
        <v>0</v>
      </c>
      <c r="HM26" s="229">
        <v>0</v>
      </c>
      <c r="HN26" s="229">
        <v>0</v>
      </c>
      <c r="HO26" s="229">
        <v>2</v>
      </c>
      <c r="HP26" s="229">
        <v>0</v>
      </c>
      <c r="HQ26" s="229">
        <v>2</v>
      </c>
      <c r="HR26" s="229">
        <v>0</v>
      </c>
      <c r="HS26" s="229">
        <v>0</v>
      </c>
      <c r="HT26" s="229">
        <v>0</v>
      </c>
      <c r="HU26" s="229">
        <v>3</v>
      </c>
      <c r="HV26" s="229">
        <v>2</v>
      </c>
      <c r="HW26" s="229">
        <v>0</v>
      </c>
      <c r="HX26" s="229" t="e">
        <v>#DIV/0!</v>
      </c>
    </row>
    <row r="27" spans="1:232" s="8" customFormat="1" ht="12.75">
      <c r="A27" s="11"/>
      <c r="B27" s="187" t="s">
        <v>110</v>
      </c>
      <c r="C27" s="96">
        <v>497.4494430880448</v>
      </c>
      <c r="D27" s="96">
        <f t="shared" si="19"/>
        <v>24.175915070318</v>
      </c>
      <c r="E27" s="96">
        <f t="shared" si="20"/>
        <v>10.488583142439</v>
      </c>
      <c r="F27" s="96">
        <f t="shared" si="21"/>
        <v>6.35</v>
      </c>
      <c r="G27" s="96">
        <v>13.35137760066949</v>
      </c>
      <c r="H27" s="161">
        <v>43.48186661043412</v>
      </c>
      <c r="I27" s="163"/>
      <c r="J27" s="189">
        <f t="shared" si="22"/>
        <v>-0.03820032536405517</v>
      </c>
      <c r="K27" s="190">
        <f t="shared" si="23"/>
        <v>0.12307349711917467</v>
      </c>
      <c r="L27" s="183"/>
      <c r="M27" s="20" t="s">
        <v>110</v>
      </c>
      <c r="N27" s="70">
        <f t="shared" si="24"/>
        <v>0</v>
      </c>
      <c r="O27" s="70">
        <f t="shared" si="25"/>
        <v>0</v>
      </c>
      <c r="P27" s="70">
        <f t="shared" si="26"/>
        <v>1</v>
      </c>
      <c r="Q27" s="70">
        <f t="shared" si="27"/>
        <v>-1</v>
      </c>
      <c r="R27" s="70">
        <f t="shared" si="28"/>
        <v>0</v>
      </c>
      <c r="S27" s="70">
        <f t="shared" si="29"/>
        <v>-1</v>
      </c>
      <c r="T27" s="70"/>
      <c r="U27" s="70"/>
      <c r="V27" s="70"/>
      <c r="W27" s="38"/>
      <c r="X27" s="38" t="s">
        <v>110</v>
      </c>
      <c r="Y27" s="38" t="b">
        <f t="shared" si="30"/>
        <v>1</v>
      </c>
      <c r="Z27" s="44" t="s">
        <v>110</v>
      </c>
      <c r="AA27" s="58">
        <v>497.4494430880448</v>
      </c>
      <c r="AB27" s="58">
        <v>497.4494430880448</v>
      </c>
      <c r="AC27" s="44">
        <v>2.8796526497577837</v>
      </c>
      <c r="AD27" s="18">
        <f t="shared" si="31"/>
        <v>0</v>
      </c>
      <c r="AE27" s="38">
        <v>1</v>
      </c>
      <c r="AF27">
        <f t="shared" si="0"/>
        <v>493.3238237572224</v>
      </c>
      <c r="AG27">
        <f t="shared" si="32"/>
        <v>8.292399383257024</v>
      </c>
      <c r="AH27">
        <f t="shared" si="1"/>
        <v>0.285337541391615</v>
      </c>
      <c r="AI27" s="44" t="s">
        <v>110</v>
      </c>
      <c r="AJ27" s="38">
        <v>15</v>
      </c>
      <c r="AK27" s="38"/>
      <c r="AL27" s="38"/>
      <c r="AM27">
        <f t="shared" si="2"/>
        <v>15</v>
      </c>
      <c r="AN27" s="12" t="s">
        <v>110</v>
      </c>
      <c r="AO27" s="88">
        <v>2.332313654991</v>
      </c>
      <c r="AP27" s="89">
        <v>0.402551465989</v>
      </c>
      <c r="AQ27" s="90">
        <v>6.459315917912</v>
      </c>
      <c r="AR27" s="91">
        <v>0.578304323782</v>
      </c>
      <c r="AS27" s="90">
        <v>15.384285497415</v>
      </c>
      <c r="AT27" s="91">
        <v>1.13888357081</v>
      </c>
      <c r="AU27" s="88">
        <f t="shared" si="33"/>
        <v>24.175915070318</v>
      </c>
      <c r="AV27" s="89">
        <f t="shared" si="3"/>
        <v>1.7935393615357857</v>
      </c>
      <c r="AW27" s="88">
        <v>0.670307065906</v>
      </c>
      <c r="AX27" s="89">
        <v>0.268995319897</v>
      </c>
      <c r="AY27" s="90">
        <v>1.975002489439</v>
      </c>
      <c r="AZ27" s="91">
        <v>0.52770471131</v>
      </c>
      <c r="BA27" s="90">
        <v>7.843273587094</v>
      </c>
      <c r="BB27" s="91">
        <v>0.738323898542</v>
      </c>
      <c r="BC27" s="88">
        <f t="shared" si="34"/>
        <v>10.488583142439</v>
      </c>
      <c r="BD27" s="89">
        <f t="shared" si="4"/>
        <v>0.8959529236235173</v>
      </c>
      <c r="BE27" s="89"/>
      <c r="BF27" s="88">
        <f t="shared" si="35"/>
        <v>24.175915070318</v>
      </c>
      <c r="BG27" s="88">
        <f t="shared" si="36"/>
        <v>1.7935393615357857</v>
      </c>
      <c r="BH27" s="18">
        <f t="shared" si="37"/>
        <v>0</v>
      </c>
      <c r="BI27">
        <v>1</v>
      </c>
      <c r="BJ27">
        <f t="shared" si="5"/>
        <v>24.946327944799947</v>
      </c>
      <c r="BK27">
        <f t="shared" si="38"/>
        <v>3.216783441378194</v>
      </c>
      <c r="BL27">
        <f t="shared" si="6"/>
        <v>0.2433021454965346</v>
      </c>
      <c r="BM27" s="89"/>
      <c r="BN27" s="88">
        <f t="shared" si="39"/>
        <v>10.488583142439</v>
      </c>
      <c r="BO27" s="88">
        <f t="shared" si="40"/>
        <v>0.8959529236235173</v>
      </c>
      <c r="BP27" s="18">
        <f t="shared" si="41"/>
        <v>-1</v>
      </c>
      <c r="BQ27">
        <v>1</v>
      </c>
      <c r="BR27">
        <f t="shared" si="7"/>
        <v>12.585851391080485</v>
      </c>
      <c r="BS27">
        <f t="shared" si="42"/>
        <v>0.8027316413495282</v>
      </c>
      <c r="BT27">
        <f t="shared" si="8"/>
        <v>0.17677494726444332</v>
      </c>
      <c r="BU27" s="89"/>
      <c r="BV27" s="89">
        <f t="shared" si="9"/>
        <v>15</v>
      </c>
      <c r="BW27" s="109" t="s">
        <v>110</v>
      </c>
      <c r="BX27" s="110">
        <v>6.35</v>
      </c>
      <c r="BY27" s="111">
        <v>0.48</v>
      </c>
      <c r="BZ27" s="18">
        <f t="shared" si="43"/>
        <v>-1</v>
      </c>
      <c r="CA27">
        <v>1</v>
      </c>
      <c r="CB27">
        <f t="shared" si="10"/>
        <v>7.701515151515152</v>
      </c>
      <c r="CC27">
        <f t="shared" si="44"/>
        <v>0.2304</v>
      </c>
      <c r="CD27">
        <f t="shared" si="11"/>
        <v>0.12200498266180239</v>
      </c>
      <c r="CE27" s="111"/>
      <c r="CF27" s="89" t="b">
        <f t="shared" si="45"/>
        <v>1</v>
      </c>
      <c r="CG27" s="89" t="b">
        <f t="shared" si="46"/>
        <v>1</v>
      </c>
      <c r="CH27" s="89"/>
      <c r="CI27" t="b">
        <f t="shared" si="12"/>
        <v>1</v>
      </c>
      <c r="CJ27" s="44" t="s">
        <v>110</v>
      </c>
      <c r="CK27" s="38">
        <v>15</v>
      </c>
      <c r="CL27" s="38">
        <f t="shared" si="13"/>
        <v>15</v>
      </c>
      <c r="CM27" s="3" t="s">
        <v>110</v>
      </c>
      <c r="CN27" s="22">
        <v>497.4494430880448</v>
      </c>
      <c r="CO27" s="9">
        <v>13.35137760066949</v>
      </c>
      <c r="CP27" s="64">
        <v>1.3259401804284838</v>
      </c>
      <c r="CQ27" s="18">
        <f t="shared" si="47"/>
        <v>0</v>
      </c>
      <c r="CR27">
        <v>1</v>
      </c>
      <c r="CS27">
        <f t="shared" si="14"/>
        <v>13.993863905880884</v>
      </c>
      <c r="CT27">
        <f t="shared" si="48"/>
        <v>1.7581173620747204</v>
      </c>
      <c r="CU27">
        <f t="shared" si="15"/>
        <v>0.1936533994846307</v>
      </c>
      <c r="CV27" s="38"/>
      <c r="CW27" s="38"/>
      <c r="CX27" s="38">
        <f t="shared" si="16"/>
        <v>15</v>
      </c>
      <c r="CY27" s="3" t="s">
        <v>110</v>
      </c>
      <c r="CZ27" s="131">
        <v>43.48186661043412</v>
      </c>
      <c r="DA27" s="92">
        <v>2.1658008584282045</v>
      </c>
      <c r="DB27" s="18">
        <f t="shared" si="49"/>
        <v>1</v>
      </c>
      <c r="DC27">
        <v>1</v>
      </c>
      <c r="DD27">
        <f t="shared" si="17"/>
        <v>38.122019803715716</v>
      </c>
      <c r="DE27">
        <f t="shared" si="50"/>
        <v>4.690693358368347</v>
      </c>
      <c r="DF27">
        <f t="shared" si="18"/>
        <v>0.24107918532466818</v>
      </c>
      <c r="DG27" s="38"/>
      <c r="DH27">
        <v>15</v>
      </c>
      <c r="DI27" s="138" t="s">
        <v>110</v>
      </c>
      <c r="DJ27" s="139">
        <v>0.0455208913392148</v>
      </c>
      <c r="DK27" s="139">
        <v>0.006845198584445723</v>
      </c>
      <c r="DL27" s="139">
        <v>-0.03820032536405517</v>
      </c>
      <c r="DM27" s="139">
        <v>0.2613428700190296</v>
      </c>
      <c r="DN27" s="225">
        <v>0.13145832457941828</v>
      </c>
      <c r="DO27" s="139">
        <v>0.12307349711917467</v>
      </c>
      <c r="DP27" s="226"/>
      <c r="DQ27" s="11" t="b">
        <v>1</v>
      </c>
      <c r="DR27" s="227">
        <v>0.13145832457941828</v>
      </c>
      <c r="DS27" s="227">
        <v>0.12307349711917467</v>
      </c>
      <c r="DT27" s="227">
        <v>0.15981194604038085</v>
      </c>
      <c r="DU27" s="228" t="s">
        <v>23</v>
      </c>
      <c r="DV27" s="3" t="s">
        <v>110</v>
      </c>
      <c r="DW27" s="11">
        <v>1</v>
      </c>
      <c r="DX27" s="226" t="s">
        <v>23</v>
      </c>
      <c r="DY27" s="227">
        <v>-0.12062548395722589</v>
      </c>
      <c r="DZ27" s="227">
        <v>0.07574691719181915</v>
      </c>
      <c r="EA27" s="227">
        <v>0.0455208913392148</v>
      </c>
      <c r="EB27" s="227">
        <v>0.08920162286050719</v>
      </c>
      <c r="EC27" s="227">
        <v>0.006845198584445723</v>
      </c>
      <c r="ED27" s="227">
        <v>0.07406616330097036</v>
      </c>
      <c r="EE27" s="227">
        <v>-0.03820032536405517</v>
      </c>
      <c r="EF27" s="227">
        <v>0.07799410144370751</v>
      </c>
      <c r="EG27" s="227">
        <v>0.2975840297807863</v>
      </c>
      <c r="EH27" s="227">
        <v>0.056274668568038276</v>
      </c>
      <c r="EI27" s="227">
        <v>-0.03690215571978465</v>
      </c>
      <c r="EJ27" s="227">
        <v>0.07074761252067971</v>
      </c>
      <c r="EK27" s="227">
        <v>0.2613428700190296</v>
      </c>
      <c r="EL27" s="227">
        <v>0.07673208142133758</v>
      </c>
      <c r="EM27" s="227">
        <v>0.13145832457941828</v>
      </c>
      <c r="EN27" s="227">
        <v>0.06387623403345911</v>
      </c>
      <c r="EO27" s="227">
        <v>-0.12307349711917467</v>
      </c>
      <c r="EP27" s="227">
        <v>0.062248992691451815</v>
      </c>
      <c r="EQ27" s="227">
        <v>0.15981194604038085</v>
      </c>
      <c r="ER27" s="227">
        <v>0.07960029027768002</v>
      </c>
      <c r="ES27" s="227"/>
      <c r="ET27" s="227">
        <v>-0.12606559804692022</v>
      </c>
      <c r="EU27" s="227">
        <v>0.0034491914447163504</v>
      </c>
      <c r="EV27" s="227">
        <v>-0.07565307085503155</v>
      </c>
      <c r="EW27" s="227">
        <v>0.0038281152459161256</v>
      </c>
      <c r="EX27" s="227">
        <v>0.03384125719813299</v>
      </c>
      <c r="EY27" s="227">
        <v>0.0044005440782855345</v>
      </c>
      <c r="EZ27" s="227">
        <v>0.1485967711321009</v>
      </c>
      <c r="FA27" s="227">
        <v>0.0029013006686946083</v>
      </c>
      <c r="FB27" s="227">
        <v>0.148173232755228</v>
      </c>
      <c r="FC27" s="227">
        <v>0.004093911725351944</v>
      </c>
      <c r="FD27" s="227">
        <v>0.06543727693405318</v>
      </c>
      <c r="FE27" s="227">
        <v>0.0033721827310066216</v>
      </c>
      <c r="FF27" s="227">
        <v>0.1259149252331741</v>
      </c>
      <c r="FG27" s="227">
        <v>0.0035871353880506875</v>
      </c>
      <c r="FH27" s="227">
        <v>-0.08194591173856094</v>
      </c>
      <c r="FI27" s="227">
        <v>0.004507453319694199</v>
      </c>
      <c r="FJ27" s="227">
        <v>-0.14975726748025595</v>
      </c>
      <c r="FK27" s="227">
        <v>0.003348337730392043</v>
      </c>
      <c r="FL27" s="227">
        <v>0.27034691700813984</v>
      </c>
      <c r="FM27" s="227">
        <v>0.002698750082783434</v>
      </c>
      <c r="FN27" s="138" t="s">
        <v>110</v>
      </c>
      <c r="FO27" s="229">
        <v>0</v>
      </c>
      <c r="FP27" s="229">
        <v>0</v>
      </c>
      <c r="FQ27" s="229">
        <v>0</v>
      </c>
      <c r="FR27" s="229">
        <v>1</v>
      </c>
      <c r="FS27" s="229">
        <v>0</v>
      </c>
      <c r="FT27" s="229">
        <v>0</v>
      </c>
      <c r="FU27" s="229">
        <v>-1</v>
      </c>
      <c r="FV27" s="229">
        <v>0</v>
      </c>
      <c r="FW27" s="229">
        <v>1</v>
      </c>
      <c r="FX27" s="229">
        <v>0</v>
      </c>
      <c r="FY27" s="229">
        <v>0</v>
      </c>
      <c r="FZ27" s="229">
        <v>0</v>
      </c>
      <c r="GA27" s="229">
        <v>0</v>
      </c>
      <c r="GB27" s="229">
        <v>0</v>
      </c>
      <c r="GC27" s="229">
        <v>1</v>
      </c>
      <c r="GD27" s="229">
        <v>0</v>
      </c>
      <c r="GE27" s="230">
        <v>0</v>
      </c>
      <c r="GF27" s="230">
        <v>0</v>
      </c>
      <c r="GG27" s="229">
        <v>0</v>
      </c>
      <c r="GH27" s="229" t="e">
        <v>#VALUE!</v>
      </c>
      <c r="GI27" s="11"/>
      <c r="GJ27" s="229">
        <v>0</v>
      </c>
      <c r="GK27" s="229">
        <v>0</v>
      </c>
      <c r="GL27" s="229">
        <v>0</v>
      </c>
      <c r="GM27" s="229">
        <v>1</v>
      </c>
      <c r="GN27" s="229">
        <v>0</v>
      </c>
      <c r="GO27" s="229">
        <v>0</v>
      </c>
      <c r="GP27" s="229">
        <v>0</v>
      </c>
      <c r="GQ27" s="229">
        <v>0</v>
      </c>
      <c r="GR27" s="229">
        <v>1</v>
      </c>
      <c r="GS27" s="229">
        <v>0</v>
      </c>
      <c r="GT27" s="229">
        <v>0</v>
      </c>
      <c r="GU27" s="229">
        <v>0</v>
      </c>
      <c r="GV27" s="229">
        <v>1</v>
      </c>
      <c r="GW27" s="229">
        <v>0</v>
      </c>
      <c r="GX27" s="229">
        <v>1</v>
      </c>
      <c r="GY27" s="229">
        <v>0</v>
      </c>
      <c r="GZ27" s="229">
        <v>1</v>
      </c>
      <c r="HA27" s="229">
        <v>0</v>
      </c>
      <c r="HB27" s="229">
        <v>1</v>
      </c>
      <c r="HC27" s="229" t="e">
        <v>#DIV/0!</v>
      </c>
      <c r="HD27" s="11"/>
      <c r="HE27" s="229">
        <v>0</v>
      </c>
      <c r="HF27" s="229">
        <v>0</v>
      </c>
      <c r="HG27" s="229">
        <v>0</v>
      </c>
      <c r="HH27" s="229">
        <v>3</v>
      </c>
      <c r="HI27" s="229">
        <v>0</v>
      </c>
      <c r="HJ27" s="229">
        <v>0</v>
      </c>
      <c r="HK27" s="229">
        <v>0</v>
      </c>
      <c r="HL27" s="229">
        <v>0</v>
      </c>
      <c r="HM27" s="229">
        <v>3</v>
      </c>
      <c r="HN27" s="229">
        <v>0</v>
      </c>
      <c r="HO27" s="229">
        <v>0</v>
      </c>
      <c r="HP27" s="229">
        <v>0</v>
      </c>
      <c r="HQ27" s="229">
        <v>2</v>
      </c>
      <c r="HR27" s="229">
        <v>0</v>
      </c>
      <c r="HS27" s="229">
        <v>3</v>
      </c>
      <c r="HT27" s="229">
        <v>0</v>
      </c>
      <c r="HU27" s="229">
        <v>5</v>
      </c>
      <c r="HV27" s="229">
        <v>0</v>
      </c>
      <c r="HW27" s="229">
        <v>2</v>
      </c>
      <c r="HX27" s="229" t="e">
        <v>#DIV/0!</v>
      </c>
    </row>
    <row r="28" spans="1:232" s="8" customFormat="1" ht="12.75">
      <c r="A28" s="11"/>
      <c r="B28" s="187" t="s">
        <v>103</v>
      </c>
      <c r="C28" s="96">
        <v>497.3050538387307</v>
      </c>
      <c r="D28" s="96">
        <f t="shared" si="19"/>
        <v>24.010626126801</v>
      </c>
      <c r="E28" s="96">
        <f t="shared" si="20"/>
        <v>12.676423960735999</v>
      </c>
      <c r="F28" s="96">
        <f t="shared" si="21"/>
        <v>5.66</v>
      </c>
      <c r="G28" s="96">
        <v>17.9138239902714</v>
      </c>
      <c r="H28" s="161">
        <v>44.17087300980942</v>
      </c>
      <c r="I28" s="163"/>
      <c r="J28" s="189">
        <f t="shared" si="22"/>
        <v>-0.015920432238567223</v>
      </c>
      <c r="K28" s="190">
        <f t="shared" si="23"/>
        <v>0.2817911525118919</v>
      </c>
      <c r="L28" s="183"/>
      <c r="M28" s="20" t="s">
        <v>103</v>
      </c>
      <c r="N28" s="70">
        <f t="shared" si="24"/>
        <v>0</v>
      </c>
      <c r="O28" s="70">
        <f t="shared" si="25"/>
        <v>0</v>
      </c>
      <c r="P28" s="70">
        <f t="shared" si="26"/>
        <v>0</v>
      </c>
      <c r="Q28" s="70">
        <f t="shared" si="27"/>
        <v>-1</v>
      </c>
      <c r="R28" s="70">
        <f t="shared" si="28"/>
        <v>-1</v>
      </c>
      <c r="S28" s="70">
        <f t="shared" si="29"/>
        <v>-1</v>
      </c>
      <c r="T28" s="70"/>
      <c r="U28" s="70"/>
      <c r="V28" s="70"/>
      <c r="W28" s="38"/>
      <c r="X28" s="38" t="s">
        <v>103</v>
      </c>
      <c r="Y28" s="38" t="b">
        <f t="shared" si="30"/>
        <v>1</v>
      </c>
      <c r="Z28" s="44" t="s">
        <v>103</v>
      </c>
      <c r="AA28" s="58">
        <v>497.3050538387307</v>
      </c>
      <c r="AB28" s="58">
        <v>497.3050538387307</v>
      </c>
      <c r="AC28" s="44">
        <v>2.6558071823934073</v>
      </c>
      <c r="AD28" s="18">
        <f t="shared" si="31"/>
        <v>0</v>
      </c>
      <c r="AE28" s="38">
        <v>1</v>
      </c>
      <c r="AF28">
        <f t="shared" si="0"/>
        <v>493.32819918901976</v>
      </c>
      <c r="AG28">
        <f t="shared" si="32"/>
        <v>7.053311790052409</v>
      </c>
      <c r="AH28">
        <f t="shared" si="1"/>
        <v>0.2856975042256535</v>
      </c>
      <c r="AI28" s="44" t="s">
        <v>103</v>
      </c>
      <c r="AJ28" s="38">
        <v>16</v>
      </c>
      <c r="AK28" s="38"/>
      <c r="AL28" s="38"/>
      <c r="AM28">
        <f t="shared" si="2"/>
        <v>16</v>
      </c>
      <c r="AN28" s="12" t="s">
        <v>103</v>
      </c>
      <c r="AO28" s="88">
        <v>1.30585531329</v>
      </c>
      <c r="AP28" s="89">
        <v>0.37541561751</v>
      </c>
      <c r="AQ28" s="90">
        <v>6.277268569605</v>
      </c>
      <c r="AR28" s="91">
        <v>0.703918663269</v>
      </c>
      <c r="AS28" s="90">
        <v>16.427502243906</v>
      </c>
      <c r="AT28" s="91">
        <v>1.098718753297</v>
      </c>
      <c r="AU28" s="88">
        <f t="shared" si="33"/>
        <v>24.010626126801</v>
      </c>
      <c r="AV28" s="89">
        <f t="shared" si="3"/>
        <v>1.8436212692153444</v>
      </c>
      <c r="AW28" s="88">
        <v>0.327273146183</v>
      </c>
      <c r="AX28" s="89">
        <v>0.153597797625</v>
      </c>
      <c r="AY28" s="90">
        <v>2.416594938159</v>
      </c>
      <c r="AZ28" s="91">
        <v>0.428654051725</v>
      </c>
      <c r="BA28" s="90">
        <v>9.932555876394</v>
      </c>
      <c r="BB28" s="91">
        <v>0.940620995256</v>
      </c>
      <c r="BC28" s="88">
        <f t="shared" si="34"/>
        <v>12.676423960735999</v>
      </c>
      <c r="BD28" s="89">
        <f t="shared" si="4"/>
        <v>1.0921044362118972</v>
      </c>
      <c r="BE28" s="89"/>
      <c r="BF28" s="88">
        <f t="shared" si="35"/>
        <v>24.010626126801</v>
      </c>
      <c r="BG28" s="88">
        <f t="shared" si="36"/>
        <v>1.8436212692153444</v>
      </c>
      <c r="BH28" s="18">
        <f t="shared" si="37"/>
        <v>0</v>
      </c>
      <c r="BI28">
        <v>1</v>
      </c>
      <c r="BJ28">
        <f t="shared" si="5"/>
        <v>24.951336700664097</v>
      </c>
      <c r="BK28">
        <f t="shared" si="38"/>
        <v>3.3989393843031976</v>
      </c>
      <c r="BL28">
        <f t="shared" si="6"/>
        <v>0.24320761728876023</v>
      </c>
      <c r="BM28" s="89"/>
      <c r="BN28" s="88">
        <f t="shared" si="39"/>
        <v>12.676423960735999</v>
      </c>
      <c r="BO28" s="88">
        <f t="shared" si="40"/>
        <v>1.0921044362118972</v>
      </c>
      <c r="BP28" s="18">
        <f t="shared" si="41"/>
        <v>0</v>
      </c>
      <c r="BQ28">
        <v>1</v>
      </c>
      <c r="BR28">
        <f t="shared" si="7"/>
        <v>12.519553184465424</v>
      </c>
      <c r="BS28">
        <f t="shared" si="42"/>
        <v>1.1926920995937058</v>
      </c>
      <c r="BT28">
        <f t="shared" si="8"/>
        <v>0.17626474751294643</v>
      </c>
      <c r="BU28" s="89"/>
      <c r="BV28" s="89">
        <f t="shared" si="9"/>
        <v>16</v>
      </c>
      <c r="BW28" s="109" t="s">
        <v>103</v>
      </c>
      <c r="BX28" s="110">
        <v>5.66</v>
      </c>
      <c r="BY28" s="111">
        <v>0.38</v>
      </c>
      <c r="BZ28" s="18">
        <f t="shared" si="43"/>
        <v>-1</v>
      </c>
      <c r="CA28">
        <v>1</v>
      </c>
      <c r="CB28">
        <f t="shared" si="10"/>
        <v>7.722424242424243</v>
      </c>
      <c r="CC28">
        <f t="shared" si="44"/>
        <v>0.1444</v>
      </c>
      <c r="CD28">
        <f t="shared" si="11"/>
        <v>0.1223807303412647</v>
      </c>
      <c r="CE28" s="111"/>
      <c r="CF28" s="89" t="b">
        <f t="shared" si="45"/>
        <v>1</v>
      </c>
      <c r="CG28" s="89" t="b">
        <f t="shared" si="46"/>
        <v>1</v>
      </c>
      <c r="CH28" s="89"/>
      <c r="CI28" t="b">
        <f t="shared" si="12"/>
        <v>1</v>
      </c>
      <c r="CJ28" s="44" t="s">
        <v>103</v>
      </c>
      <c r="CK28" s="38">
        <v>16</v>
      </c>
      <c r="CL28" s="38">
        <f t="shared" si="13"/>
        <v>16</v>
      </c>
      <c r="CM28" s="3" t="s">
        <v>103</v>
      </c>
      <c r="CN28" s="22">
        <v>497.3050538387307</v>
      </c>
      <c r="CO28" s="26">
        <v>17.9138239902714</v>
      </c>
      <c r="CP28" s="64">
        <v>1.2874392059405113</v>
      </c>
      <c r="CQ28" s="18">
        <f t="shared" si="47"/>
        <v>1</v>
      </c>
      <c r="CR28">
        <v>1</v>
      </c>
      <c r="CS28">
        <f t="shared" si="14"/>
        <v>13.855607954680826</v>
      </c>
      <c r="CT28">
        <f t="shared" si="48"/>
        <v>1.6574997089927344</v>
      </c>
      <c r="CU28">
        <f t="shared" si="15"/>
        <v>0.19374466073199054</v>
      </c>
      <c r="CV28" s="38"/>
      <c r="CW28" s="38"/>
      <c r="CX28" s="38">
        <f t="shared" si="16"/>
        <v>16</v>
      </c>
      <c r="CY28" s="3" t="s">
        <v>103</v>
      </c>
      <c r="CZ28" s="131">
        <v>44.17087300980942</v>
      </c>
      <c r="DA28" s="92">
        <v>1.9243339813831186</v>
      </c>
      <c r="DB28" s="18">
        <f t="shared" si="49"/>
        <v>1</v>
      </c>
      <c r="DC28">
        <v>1</v>
      </c>
      <c r="DD28">
        <f t="shared" si="17"/>
        <v>38.10114082191646</v>
      </c>
      <c r="DE28">
        <f t="shared" si="50"/>
        <v>3.703061271905805</v>
      </c>
      <c r="DF28">
        <f t="shared" si="18"/>
        <v>0.24153862272164384</v>
      </c>
      <c r="DG28" s="38"/>
      <c r="DH28">
        <v>16</v>
      </c>
      <c r="DI28" s="138" t="s">
        <v>103</v>
      </c>
      <c r="DJ28" s="139">
        <v>-0.14824708482788504</v>
      </c>
      <c r="DK28" s="139">
        <v>-0.015920432238567223</v>
      </c>
      <c r="DL28" s="139">
        <v>-0.015920432238567223</v>
      </c>
      <c r="DM28" s="139">
        <v>0.059311042099895316</v>
      </c>
      <c r="DN28" s="225">
        <v>-0.1810079774149677</v>
      </c>
      <c r="DO28" s="139">
        <v>0.2817911525118919</v>
      </c>
      <c r="DP28" s="226"/>
      <c r="DQ28" s="11" t="b">
        <v>1</v>
      </c>
      <c r="DR28" s="227">
        <v>-0.1810079774149677</v>
      </c>
      <c r="DS28" s="227">
        <v>0.2817911525118919</v>
      </c>
      <c r="DT28" s="227">
        <v>0.42171969576398294</v>
      </c>
      <c r="DU28" s="228" t="s">
        <v>15</v>
      </c>
      <c r="DV28" s="3" t="s">
        <v>103</v>
      </c>
      <c r="DW28" s="11">
        <v>1</v>
      </c>
      <c r="DX28" s="226" t="s">
        <v>15</v>
      </c>
      <c r="DY28" s="227">
        <v>-0.09108156448496028</v>
      </c>
      <c r="DZ28" s="227">
        <v>0.08140730581049702</v>
      </c>
      <c r="EA28" s="227">
        <v>-0.14824708482788504</v>
      </c>
      <c r="EB28" s="227">
        <v>0.060334189394140376</v>
      </c>
      <c r="EC28" s="227">
        <v>-0.015920432238567223</v>
      </c>
      <c r="ED28" s="227">
        <v>0.04924417749684772</v>
      </c>
      <c r="EE28" s="227">
        <v>-0.015920432238567223</v>
      </c>
      <c r="EF28" s="227">
        <v>0.04924417749684772</v>
      </c>
      <c r="EG28" s="227">
        <v>0.08491985858441897</v>
      </c>
      <c r="EH28" s="227">
        <v>0.05064850216611845</v>
      </c>
      <c r="EI28" s="227">
        <v>-0.19702686955129836</v>
      </c>
      <c r="EJ28" s="227">
        <v>0.0565730477461262</v>
      </c>
      <c r="EK28" s="227">
        <v>0.059311042099895316</v>
      </c>
      <c r="EL28" s="227">
        <v>0.07289150795076456</v>
      </c>
      <c r="EM28" s="227">
        <v>-0.1810079774149677</v>
      </c>
      <c r="EN28" s="227">
        <v>0.06809553338371124</v>
      </c>
      <c r="EO28" s="227">
        <v>-0.2817911525118919</v>
      </c>
      <c r="EP28" s="227">
        <v>0.04338132923260085</v>
      </c>
      <c r="EQ28" s="227">
        <v>0.42171969576398294</v>
      </c>
      <c r="ER28" s="227">
        <v>0.08091253181682129</v>
      </c>
      <c r="ES28" s="227"/>
      <c r="ET28" s="227">
        <v>-0.12696086833395856</v>
      </c>
      <c r="EU28" s="227">
        <v>0.0034290733759218196</v>
      </c>
      <c r="EV28" s="227">
        <v>-0.06978131400148307</v>
      </c>
      <c r="EW28" s="227">
        <v>0.003937127684621244</v>
      </c>
      <c r="EX28" s="227">
        <v>0.03453112479883036</v>
      </c>
      <c r="EY28" s="227">
        <v>0.004500904162076114</v>
      </c>
      <c r="EZ28" s="227">
        <v>0.14792162285557095</v>
      </c>
      <c r="FA28" s="227">
        <v>0.002995912883923172</v>
      </c>
      <c r="FB28" s="227">
        <v>0.15461760157936036</v>
      </c>
      <c r="FC28" s="227">
        <v>0.004115757934525121</v>
      </c>
      <c r="FD28" s="227">
        <v>0.0702895409895536</v>
      </c>
      <c r="FE28" s="227">
        <v>0.0034222535340978234</v>
      </c>
      <c r="FF28" s="227">
        <v>0.13203710183678424</v>
      </c>
      <c r="FG28" s="227">
        <v>0.003601089678693321</v>
      </c>
      <c r="FH28" s="227">
        <v>-0.07247723592054924</v>
      </c>
      <c r="FI28" s="227">
        <v>0.0044903015759806975</v>
      </c>
      <c r="FJ28" s="227">
        <v>-0.1449476415592645</v>
      </c>
      <c r="FK28" s="227">
        <v>0.0034148327469569603</v>
      </c>
      <c r="FL28" s="227">
        <v>0.2624103185316671</v>
      </c>
      <c r="FM28" s="227">
        <v>0.0026946201315494983</v>
      </c>
      <c r="FN28" s="138" t="s">
        <v>103</v>
      </c>
      <c r="FO28" s="229">
        <v>0</v>
      </c>
      <c r="FP28" s="229">
        <v>0</v>
      </c>
      <c r="FQ28" s="229">
        <v>0</v>
      </c>
      <c r="FR28" s="229">
        <v>0</v>
      </c>
      <c r="FS28" s="229">
        <v>0</v>
      </c>
      <c r="FT28" s="229">
        <v>0</v>
      </c>
      <c r="FU28" s="229">
        <v>-1</v>
      </c>
      <c r="FV28" s="229">
        <v>0</v>
      </c>
      <c r="FW28" s="229">
        <v>0</v>
      </c>
      <c r="FX28" s="229">
        <v>0</v>
      </c>
      <c r="FY28" s="229">
        <v>-1</v>
      </c>
      <c r="FZ28" s="229">
        <v>0</v>
      </c>
      <c r="GA28" s="229">
        <v>0</v>
      </c>
      <c r="GB28" s="229">
        <v>0</v>
      </c>
      <c r="GC28" s="229">
        <v>0</v>
      </c>
      <c r="GD28" s="229">
        <v>0</v>
      </c>
      <c r="GE28" s="230">
        <v>-1</v>
      </c>
      <c r="GF28" s="230">
        <v>0</v>
      </c>
      <c r="GG28" s="229">
        <v>1</v>
      </c>
      <c r="GH28" s="229" t="e">
        <v>#VALUE!</v>
      </c>
      <c r="GI28" s="11"/>
      <c r="GJ28" s="229">
        <v>0</v>
      </c>
      <c r="GK28" s="229">
        <v>0</v>
      </c>
      <c r="GL28" s="229">
        <v>1</v>
      </c>
      <c r="GM28" s="229">
        <v>1</v>
      </c>
      <c r="GN28" s="229">
        <v>0</v>
      </c>
      <c r="GO28" s="229">
        <v>1</v>
      </c>
      <c r="GP28" s="229">
        <v>0</v>
      </c>
      <c r="GQ28" s="229">
        <v>0</v>
      </c>
      <c r="GR28" s="229">
        <v>0</v>
      </c>
      <c r="GS28" s="229">
        <v>0</v>
      </c>
      <c r="GT28" s="229">
        <v>1</v>
      </c>
      <c r="GU28" s="229">
        <v>0</v>
      </c>
      <c r="GV28" s="229">
        <v>0</v>
      </c>
      <c r="GW28" s="229">
        <v>0</v>
      </c>
      <c r="GX28" s="229">
        <v>1</v>
      </c>
      <c r="GY28" s="229">
        <v>0</v>
      </c>
      <c r="GZ28" s="229">
        <v>1</v>
      </c>
      <c r="HA28" s="229">
        <v>0</v>
      </c>
      <c r="HB28" s="229">
        <v>1</v>
      </c>
      <c r="HC28" s="229" t="e">
        <v>#DIV/0!</v>
      </c>
      <c r="HD28" s="11"/>
      <c r="HE28" s="229">
        <v>0</v>
      </c>
      <c r="HF28" s="229">
        <v>0</v>
      </c>
      <c r="HG28" s="229">
        <v>5</v>
      </c>
      <c r="HH28" s="229">
        <v>2</v>
      </c>
      <c r="HI28" s="229">
        <v>0</v>
      </c>
      <c r="HJ28" s="229">
        <v>2</v>
      </c>
      <c r="HK28" s="229">
        <v>0</v>
      </c>
      <c r="HL28" s="229">
        <v>0</v>
      </c>
      <c r="HM28" s="229">
        <v>0</v>
      </c>
      <c r="HN28" s="229">
        <v>0</v>
      </c>
      <c r="HO28" s="229">
        <v>6</v>
      </c>
      <c r="HP28" s="229">
        <v>0</v>
      </c>
      <c r="HQ28" s="229">
        <v>0</v>
      </c>
      <c r="HR28" s="229">
        <v>0</v>
      </c>
      <c r="HS28" s="229">
        <v>5</v>
      </c>
      <c r="HT28" s="229">
        <v>0</v>
      </c>
      <c r="HU28" s="229">
        <v>6</v>
      </c>
      <c r="HV28" s="229">
        <v>0</v>
      </c>
      <c r="HW28" s="229">
        <v>3</v>
      </c>
      <c r="HX28" s="229" t="e">
        <v>#DIV/0!</v>
      </c>
    </row>
    <row r="29" spans="1:232" s="8" customFormat="1" ht="12.75">
      <c r="A29" s="11"/>
      <c r="B29" s="187" t="s">
        <v>140</v>
      </c>
      <c r="C29" s="96">
        <v>495.6390936990239</v>
      </c>
      <c r="D29" s="96">
        <f t="shared" si="19"/>
        <v>23.12425871471</v>
      </c>
      <c r="E29" s="96">
        <f t="shared" si="20"/>
        <v>11.223235175115</v>
      </c>
      <c r="F29" s="96">
        <f t="shared" si="21"/>
        <v>7.41</v>
      </c>
      <c r="G29" s="96">
        <v>12.562140773013628</v>
      </c>
      <c r="H29" s="161">
        <v>39.41136340742896</v>
      </c>
      <c r="I29" s="163"/>
      <c r="J29" s="189">
        <f t="shared" si="22"/>
        <v>-0.07666925652636791</v>
      </c>
      <c r="K29" s="190">
        <f t="shared" si="23"/>
        <v>0.49356229361316634</v>
      </c>
      <c r="L29" s="183"/>
      <c r="M29" s="20" t="s">
        <v>140</v>
      </c>
      <c r="N29" s="70">
        <f t="shared" si="24"/>
        <v>0</v>
      </c>
      <c r="O29" s="70">
        <f t="shared" si="25"/>
        <v>0</v>
      </c>
      <c r="P29" s="70">
        <f t="shared" si="26"/>
        <v>0</v>
      </c>
      <c r="Q29" s="70">
        <f t="shared" si="27"/>
        <v>0</v>
      </c>
      <c r="R29" s="70">
        <f t="shared" si="28"/>
        <v>0</v>
      </c>
      <c r="S29" s="70">
        <f t="shared" si="29"/>
        <v>0</v>
      </c>
      <c r="T29" s="70"/>
      <c r="U29" s="70"/>
      <c r="V29" s="70"/>
      <c r="W29" s="38"/>
      <c r="X29" s="38" t="s">
        <v>140</v>
      </c>
      <c r="Y29" s="55" t="b">
        <f t="shared" si="30"/>
        <v>1</v>
      </c>
      <c r="Z29" s="56" t="s">
        <v>140</v>
      </c>
      <c r="AA29" s="61">
        <v>495.6390936990239</v>
      </c>
      <c r="AB29" s="61">
        <v>495.6390936990239</v>
      </c>
      <c r="AC29" s="56">
        <v>2.971902849397607</v>
      </c>
      <c r="AD29" s="18">
        <f t="shared" si="31"/>
        <v>0</v>
      </c>
      <c r="AE29" s="55">
        <v>1</v>
      </c>
      <c r="AF29">
        <f t="shared" si="0"/>
        <v>493.37868282961693</v>
      </c>
      <c r="AG29">
        <f t="shared" si="32"/>
        <v>8.832206546257614</v>
      </c>
      <c r="AH29">
        <f t="shared" si="1"/>
        <v>0.28518906290439316</v>
      </c>
      <c r="AI29" s="56" t="s">
        <v>140</v>
      </c>
      <c r="AJ29" s="38">
        <v>17</v>
      </c>
      <c r="AK29" s="38"/>
      <c r="AL29" s="38"/>
      <c r="AM29">
        <f t="shared" si="2"/>
        <v>17</v>
      </c>
      <c r="AN29" s="12" t="s">
        <v>140</v>
      </c>
      <c r="AO29" s="88">
        <v>2.493649717256</v>
      </c>
      <c r="AP29" s="89">
        <v>0.58173521423</v>
      </c>
      <c r="AQ29" s="90">
        <v>5.676883115727</v>
      </c>
      <c r="AR29" s="91">
        <v>0.699970280873</v>
      </c>
      <c r="AS29" s="90">
        <v>14.953725881727</v>
      </c>
      <c r="AT29" s="91">
        <v>1.295149770082</v>
      </c>
      <c r="AU29" s="88">
        <f t="shared" si="33"/>
        <v>23.12425871471</v>
      </c>
      <c r="AV29" s="89">
        <f t="shared" si="3"/>
        <v>2.5057871805241083</v>
      </c>
      <c r="AW29" s="88">
        <v>0.551297712286</v>
      </c>
      <c r="AX29" s="89">
        <v>0.243376145999</v>
      </c>
      <c r="AY29" s="90">
        <v>2.087145710501</v>
      </c>
      <c r="AZ29" s="91">
        <v>0.497804675473</v>
      </c>
      <c r="BA29" s="90">
        <v>8.584791752328</v>
      </c>
      <c r="BB29" s="91">
        <v>0.754139603442</v>
      </c>
      <c r="BC29" s="88">
        <f t="shared" si="34"/>
        <v>11.223235175115</v>
      </c>
      <c r="BD29" s="89">
        <f t="shared" si="4"/>
        <v>0.8757679848437625</v>
      </c>
      <c r="BE29" s="89"/>
      <c r="BF29" s="88">
        <f t="shared" si="35"/>
        <v>23.12425871471</v>
      </c>
      <c r="BG29" s="88">
        <f t="shared" si="36"/>
        <v>2.5057871805241083</v>
      </c>
      <c r="BH29" s="18">
        <f t="shared" si="37"/>
        <v>0</v>
      </c>
      <c r="BI29">
        <v>1</v>
      </c>
      <c r="BJ29">
        <f t="shared" si="5"/>
        <v>24.97819631921231</v>
      </c>
      <c r="BK29">
        <f t="shared" si="38"/>
        <v>6.278969394078961</v>
      </c>
      <c r="BL29">
        <f t="shared" si="6"/>
        <v>0.24195432544582055</v>
      </c>
      <c r="BM29" s="89"/>
      <c r="BN29" s="88">
        <f t="shared" si="39"/>
        <v>11.223235175115</v>
      </c>
      <c r="BO29" s="88">
        <f t="shared" si="40"/>
        <v>0.8757679848437625</v>
      </c>
      <c r="BP29" s="18">
        <f t="shared" si="41"/>
        <v>0</v>
      </c>
      <c r="BQ29">
        <v>1</v>
      </c>
      <c r="BR29">
        <f t="shared" si="7"/>
        <v>12.563589208272122</v>
      </c>
      <c r="BS29">
        <f t="shared" si="42"/>
        <v>0.7669695632773046</v>
      </c>
      <c r="BT29">
        <f t="shared" si="8"/>
        <v>0.17682736574881486</v>
      </c>
      <c r="BU29" s="89"/>
      <c r="BV29" s="89">
        <f t="shared" si="9"/>
        <v>17</v>
      </c>
      <c r="BW29" s="109" t="s">
        <v>140</v>
      </c>
      <c r="BX29" s="110">
        <v>7.41</v>
      </c>
      <c r="BY29" s="111">
        <v>0.5599999999999999</v>
      </c>
      <c r="BZ29" s="18">
        <f t="shared" si="43"/>
        <v>0</v>
      </c>
      <c r="CA29">
        <v>1</v>
      </c>
      <c r="CB29">
        <f t="shared" si="10"/>
        <v>7.66939393939394</v>
      </c>
      <c r="CC29">
        <f t="shared" si="44"/>
        <v>0.31359999999999993</v>
      </c>
      <c r="CD29">
        <f t="shared" si="11"/>
        <v>0.12170354926074668</v>
      </c>
      <c r="CE29" s="111"/>
      <c r="CF29" s="89" t="b">
        <f t="shared" si="45"/>
        <v>1</v>
      </c>
      <c r="CG29" s="89" t="b">
        <f t="shared" si="46"/>
        <v>1</v>
      </c>
      <c r="CH29" s="89"/>
      <c r="CI29" t="b">
        <f t="shared" si="12"/>
        <v>1</v>
      </c>
      <c r="CJ29" s="56" t="s">
        <v>140</v>
      </c>
      <c r="CK29" s="38">
        <v>17</v>
      </c>
      <c r="CL29" s="38">
        <f t="shared" si="13"/>
        <v>17</v>
      </c>
      <c r="CM29" s="3" t="s">
        <v>140</v>
      </c>
      <c r="CN29" s="22">
        <v>495.6390936990239</v>
      </c>
      <c r="CO29" s="9">
        <v>12.562140773013628</v>
      </c>
      <c r="CP29" s="64">
        <v>1.165752431013522</v>
      </c>
      <c r="CQ29" s="18">
        <f t="shared" si="47"/>
        <v>0</v>
      </c>
      <c r="CR29">
        <v>1</v>
      </c>
      <c r="CS29">
        <f t="shared" si="14"/>
        <v>14.017780173385605</v>
      </c>
      <c r="CT29">
        <f t="shared" si="48"/>
        <v>1.3589787304139367</v>
      </c>
      <c r="CU29">
        <f t="shared" si="15"/>
        <v>0.19403282021498608</v>
      </c>
      <c r="CV29" s="38"/>
      <c r="CW29" s="38"/>
      <c r="CX29" s="38">
        <f t="shared" si="16"/>
        <v>17</v>
      </c>
      <c r="CY29" s="3" t="s">
        <v>140</v>
      </c>
      <c r="CZ29" s="22">
        <v>39.41136340742896</v>
      </c>
      <c r="DA29" s="92">
        <v>2.0472070254610903</v>
      </c>
      <c r="DB29" s="18">
        <f t="shared" si="49"/>
        <v>0</v>
      </c>
      <c r="DC29">
        <v>1</v>
      </c>
      <c r="DD29">
        <f t="shared" si="17"/>
        <v>38.24536838562496</v>
      </c>
      <c r="DE29">
        <f t="shared" si="50"/>
        <v>4.191056605097246</v>
      </c>
      <c r="DF29">
        <f t="shared" si="18"/>
        <v>0.24130494232017657</v>
      </c>
      <c r="DG29" s="38"/>
      <c r="DH29">
        <v>17</v>
      </c>
      <c r="DI29" s="138" t="s">
        <v>140</v>
      </c>
      <c r="DJ29" s="139">
        <v>0.12372431084709654</v>
      </c>
      <c r="DK29" s="139">
        <v>-0.0987922783139443</v>
      </c>
      <c r="DL29" s="139">
        <v>-0.07666925652636791</v>
      </c>
      <c r="DM29" s="139">
        <v>0.16387977317535585</v>
      </c>
      <c r="DN29" s="225">
        <v>-0.03240969006577397</v>
      </c>
      <c r="DO29" s="139">
        <v>0.49356229361316634</v>
      </c>
      <c r="DP29" s="226"/>
      <c r="DQ29" s="11" t="b">
        <v>1</v>
      </c>
      <c r="DR29" s="227">
        <v>-0.03240969006577397</v>
      </c>
      <c r="DS29" s="227">
        <v>0.49356229361316634</v>
      </c>
      <c r="DT29" s="227">
        <v>0.32114797387366156</v>
      </c>
      <c r="DU29" s="228" t="s">
        <v>54</v>
      </c>
      <c r="DV29" s="3" t="s">
        <v>140</v>
      </c>
      <c r="DW29" s="11">
        <v>1</v>
      </c>
      <c r="DX29" s="226" t="s">
        <v>54</v>
      </c>
      <c r="DY29" s="227">
        <v>-0.16472095018558455</v>
      </c>
      <c r="DZ29" s="227">
        <v>0.07478395585657995</v>
      </c>
      <c r="EA29" s="227">
        <v>0.12372431084709654</v>
      </c>
      <c r="EB29" s="227">
        <v>0.09591471206277846</v>
      </c>
      <c r="EC29" s="227">
        <v>-0.0987922783139443</v>
      </c>
      <c r="ED29" s="227">
        <v>0.12927254959149567</v>
      </c>
      <c r="EE29" s="227">
        <v>-0.07666925652636791</v>
      </c>
      <c r="EF29" s="227">
        <v>0.05853701312599215</v>
      </c>
      <c r="EG29" s="227">
        <v>0.3255155295202871</v>
      </c>
      <c r="EH29" s="227">
        <v>0.08856858046137525</v>
      </c>
      <c r="EI29" s="227">
        <v>-0.06991721158157055</v>
      </c>
      <c r="EJ29" s="227">
        <v>0.09554424315173485</v>
      </c>
      <c r="EK29" s="227">
        <v>0.16387977317535585</v>
      </c>
      <c r="EL29" s="227">
        <v>0.09567128948953763</v>
      </c>
      <c r="EM29" s="227">
        <v>-0.03240969006577397</v>
      </c>
      <c r="EN29" s="227">
        <v>0.13440941493777564</v>
      </c>
      <c r="EO29" s="227">
        <v>-0.49356229361316634</v>
      </c>
      <c r="EP29" s="227">
        <v>0.08116305492650788</v>
      </c>
      <c r="EQ29" s="227">
        <v>0.32114797387366156</v>
      </c>
      <c r="ER29" s="227">
        <v>0.07060881377840374</v>
      </c>
      <c r="ES29" s="227"/>
      <c r="ET29" s="227">
        <v>-0.12472937179757601</v>
      </c>
      <c r="EU29" s="227">
        <v>0.003452619844306693</v>
      </c>
      <c r="EV29" s="227">
        <v>-0.07802287144617949</v>
      </c>
      <c r="EW29" s="227">
        <v>0.003802983860293791</v>
      </c>
      <c r="EX29" s="227">
        <v>0.03704239286172057</v>
      </c>
      <c r="EY29" s="227">
        <v>0.004181390997459061</v>
      </c>
      <c r="EZ29" s="227">
        <v>0.14976249631883765</v>
      </c>
      <c r="FA29" s="227">
        <v>0.002965165350668111</v>
      </c>
      <c r="FB29" s="227">
        <v>0.14732682367221284</v>
      </c>
      <c r="FC29" s="227">
        <v>0.003969640091143826</v>
      </c>
      <c r="FD29" s="227">
        <v>0.06643773317228913</v>
      </c>
      <c r="FE29" s="227">
        <v>0.0032854774926998243</v>
      </c>
      <c r="FF29" s="227">
        <v>0.1288683524102551</v>
      </c>
      <c r="FG29" s="227">
        <v>0.0035187180828558083</v>
      </c>
      <c r="FH29" s="227">
        <v>-0.07698021432507027</v>
      </c>
      <c r="FI29" s="227">
        <v>0.004225026128397287</v>
      </c>
      <c r="FJ29" s="227">
        <v>-0.1385303342531653</v>
      </c>
      <c r="FK29" s="227">
        <v>0.0032823353951078587</v>
      </c>
      <c r="FL29" s="227">
        <v>0.26545794646773746</v>
      </c>
      <c r="FM29" s="227">
        <v>0.002727133574733813</v>
      </c>
      <c r="FN29" s="138" t="s">
        <v>140</v>
      </c>
      <c r="FO29" s="229">
        <v>0</v>
      </c>
      <c r="FP29" s="229">
        <v>0</v>
      </c>
      <c r="FQ29" s="229">
        <v>1</v>
      </c>
      <c r="FR29" s="229">
        <v>0</v>
      </c>
      <c r="FS29" s="229">
        <v>0</v>
      </c>
      <c r="FT29" s="229">
        <v>0</v>
      </c>
      <c r="FU29" s="229">
        <v>-1</v>
      </c>
      <c r="FV29" s="229">
        <v>0</v>
      </c>
      <c r="FW29" s="229">
        <v>1</v>
      </c>
      <c r="FX29" s="229">
        <v>0</v>
      </c>
      <c r="FY29" s="229">
        <v>0</v>
      </c>
      <c r="FZ29" s="229">
        <v>0</v>
      </c>
      <c r="GA29" s="229">
        <v>0</v>
      </c>
      <c r="GB29" s="229">
        <v>0</v>
      </c>
      <c r="GC29" s="229">
        <v>0</v>
      </c>
      <c r="GD29" s="229">
        <v>0</v>
      </c>
      <c r="GE29" s="230">
        <v>-1</v>
      </c>
      <c r="GF29" s="230">
        <v>0</v>
      </c>
      <c r="GG29" s="229">
        <v>0</v>
      </c>
      <c r="GH29" s="229" t="e">
        <v>#VALUE!</v>
      </c>
      <c r="GI29" s="11"/>
      <c r="GJ29" s="229">
        <v>1</v>
      </c>
      <c r="GK29" s="229">
        <v>0</v>
      </c>
      <c r="GL29" s="229">
        <v>0</v>
      </c>
      <c r="GM29" s="229">
        <v>0</v>
      </c>
      <c r="GN29" s="229">
        <v>0</v>
      </c>
      <c r="GO29" s="229">
        <v>0</v>
      </c>
      <c r="GP29" s="229">
        <v>0</v>
      </c>
      <c r="GQ29" s="229">
        <v>0</v>
      </c>
      <c r="GR29" s="229">
        <v>1</v>
      </c>
      <c r="GS29" s="229">
        <v>0</v>
      </c>
      <c r="GT29" s="229">
        <v>0</v>
      </c>
      <c r="GU29" s="229">
        <v>0</v>
      </c>
      <c r="GV29" s="229">
        <v>0</v>
      </c>
      <c r="GW29" s="229">
        <v>1</v>
      </c>
      <c r="GX29" s="229">
        <v>0</v>
      </c>
      <c r="GY29" s="229">
        <v>0</v>
      </c>
      <c r="GZ29" s="229">
        <v>1</v>
      </c>
      <c r="HA29" s="229">
        <v>0</v>
      </c>
      <c r="HB29" s="229">
        <v>1</v>
      </c>
      <c r="HC29" s="229" t="e">
        <v>#DIV/0!</v>
      </c>
      <c r="HD29" s="11"/>
      <c r="HE29" s="229">
        <v>5</v>
      </c>
      <c r="HF29" s="229">
        <v>0</v>
      </c>
      <c r="HG29" s="229">
        <v>0</v>
      </c>
      <c r="HH29" s="229">
        <v>0</v>
      </c>
      <c r="HI29" s="229">
        <v>0</v>
      </c>
      <c r="HJ29" s="229">
        <v>0</v>
      </c>
      <c r="HK29" s="229">
        <v>0</v>
      </c>
      <c r="HL29" s="229">
        <v>0</v>
      </c>
      <c r="HM29" s="229">
        <v>3</v>
      </c>
      <c r="HN29" s="229">
        <v>0</v>
      </c>
      <c r="HO29" s="229">
        <v>0</v>
      </c>
      <c r="HP29" s="229">
        <v>0</v>
      </c>
      <c r="HQ29" s="229">
        <v>0</v>
      </c>
      <c r="HR29" s="229">
        <v>2</v>
      </c>
      <c r="HS29" s="229">
        <v>0</v>
      </c>
      <c r="HT29" s="229">
        <v>0</v>
      </c>
      <c r="HU29" s="229">
        <v>6</v>
      </c>
      <c r="HV29" s="229">
        <v>0</v>
      </c>
      <c r="HW29" s="229">
        <v>2</v>
      </c>
      <c r="HX29" s="229" t="e">
        <v>#DIV/0!</v>
      </c>
    </row>
    <row r="30" spans="1:232" s="8" customFormat="1" ht="12.75">
      <c r="A30" s="11"/>
      <c r="B30" s="187" t="s">
        <v>144</v>
      </c>
      <c r="C30" s="96">
        <v>495.61658059572545</v>
      </c>
      <c r="D30" s="96">
        <f t="shared" si="19"/>
        <v>25.657621937861002</v>
      </c>
      <c r="E30" s="96">
        <f t="shared" si="20"/>
        <v>14.136450189910999</v>
      </c>
      <c r="F30" s="96">
        <f t="shared" si="21"/>
        <v>7.62</v>
      </c>
      <c r="G30" s="96">
        <v>16.749124230053052</v>
      </c>
      <c r="H30" s="161">
        <v>50.61613083490412</v>
      </c>
      <c r="I30" s="163"/>
      <c r="J30" s="189" t="str">
        <f t="shared" si="22"/>
        <v>w</v>
      </c>
      <c r="K30" s="190" t="str">
        <f t="shared" si="23"/>
        <v>w</v>
      </c>
      <c r="L30" s="183"/>
      <c r="M30" s="20" t="s">
        <v>144</v>
      </c>
      <c r="N30" s="70">
        <f t="shared" si="24"/>
        <v>0</v>
      </c>
      <c r="O30" s="70">
        <f t="shared" si="25"/>
        <v>0</v>
      </c>
      <c r="P30" s="70">
        <f t="shared" si="26"/>
        <v>0</v>
      </c>
      <c r="Q30" s="70">
        <f t="shared" si="27"/>
        <v>0</v>
      </c>
      <c r="R30" s="70">
        <f t="shared" si="28"/>
        <v>0</v>
      </c>
      <c r="S30" s="70">
        <f t="shared" si="29"/>
        <v>-1</v>
      </c>
      <c r="T30" s="70"/>
      <c r="U30" s="70"/>
      <c r="V30" s="70"/>
      <c r="W30" s="38"/>
      <c r="X30" s="38" t="s">
        <v>144</v>
      </c>
      <c r="Y30" s="55" t="b">
        <f t="shared" si="30"/>
        <v>1</v>
      </c>
      <c r="Z30" s="56" t="s">
        <v>144</v>
      </c>
      <c r="AA30" s="61">
        <v>495.61658059572545</v>
      </c>
      <c r="AB30" s="61">
        <v>495.61658059572545</v>
      </c>
      <c r="AC30" s="56">
        <v>3.4418654982915404</v>
      </c>
      <c r="AD30" s="18">
        <f t="shared" si="31"/>
        <v>0</v>
      </c>
      <c r="AE30" s="55">
        <v>1</v>
      </c>
      <c r="AF30">
        <f t="shared" si="0"/>
        <v>493.3793650448684</v>
      </c>
      <c r="AG30">
        <f t="shared" si="32"/>
        <v>11.846438108329673</v>
      </c>
      <c r="AH30">
        <f t="shared" si="1"/>
        <v>0.2844314456691023</v>
      </c>
      <c r="AI30" s="56" t="s">
        <v>144</v>
      </c>
      <c r="AJ30" s="38">
        <v>18</v>
      </c>
      <c r="AK30" s="38"/>
      <c r="AL30" s="38"/>
      <c r="AM30">
        <f t="shared" si="2"/>
        <v>18</v>
      </c>
      <c r="AN30" s="12" t="s">
        <v>144</v>
      </c>
      <c r="AO30" s="88">
        <v>3.424918474052</v>
      </c>
      <c r="AP30" s="89">
        <v>0.675901041955</v>
      </c>
      <c r="AQ30" s="90">
        <v>8.09071430502</v>
      </c>
      <c r="AR30" s="91">
        <v>0.850590539857</v>
      </c>
      <c r="AS30" s="90">
        <v>14.141989158789</v>
      </c>
      <c r="AT30" s="91">
        <v>1.179244940193</v>
      </c>
      <c r="AU30" s="88">
        <f t="shared" si="33"/>
        <v>25.657621937861002</v>
      </c>
      <c r="AV30" s="89">
        <f t="shared" si="3"/>
        <v>2.5709651139808694</v>
      </c>
      <c r="AW30" s="88">
        <v>1.268605286517</v>
      </c>
      <c r="AX30" s="89">
        <v>0.476210896792</v>
      </c>
      <c r="AY30" s="90">
        <v>3.312164701531</v>
      </c>
      <c r="AZ30" s="91">
        <v>0.593896294182</v>
      </c>
      <c r="BA30" s="90">
        <v>9.555680201863</v>
      </c>
      <c r="BB30" s="91">
        <v>0.845993098182</v>
      </c>
      <c r="BC30" s="88">
        <f t="shared" si="34"/>
        <v>14.136450189910999</v>
      </c>
      <c r="BD30" s="89">
        <f t="shared" si="4"/>
        <v>1.2951939486381328</v>
      </c>
      <c r="BE30" s="89"/>
      <c r="BF30" s="88">
        <f t="shared" si="35"/>
        <v>25.657621937861002</v>
      </c>
      <c r="BG30" s="88">
        <f t="shared" si="36"/>
        <v>2.5709651139808694</v>
      </c>
      <c r="BH30" s="18">
        <f t="shared" si="37"/>
        <v>0</v>
      </c>
      <c r="BI30">
        <v>1</v>
      </c>
      <c r="BJ30">
        <f t="shared" si="5"/>
        <v>24.901427736692582</v>
      </c>
      <c r="BK30">
        <f t="shared" si="38"/>
        <v>6.609861617306665</v>
      </c>
      <c r="BL30">
        <f t="shared" si="6"/>
        <v>0.2418306110139441</v>
      </c>
      <c r="BM30" s="89"/>
      <c r="BN30" s="88">
        <f t="shared" si="39"/>
        <v>14.136450189910999</v>
      </c>
      <c r="BO30" s="88">
        <f t="shared" si="40"/>
        <v>1.2951939486381328</v>
      </c>
      <c r="BP30" s="18">
        <f t="shared" si="41"/>
        <v>0</v>
      </c>
      <c r="BQ30">
        <v>1</v>
      </c>
      <c r="BR30">
        <f t="shared" si="7"/>
        <v>12.475309965399516</v>
      </c>
      <c r="BS30">
        <f t="shared" si="42"/>
        <v>1.677527364588838</v>
      </c>
      <c r="BT30">
        <f t="shared" si="8"/>
        <v>0.17573494094475034</v>
      </c>
      <c r="BU30" s="89"/>
      <c r="BV30" s="89">
        <f t="shared" si="9"/>
        <v>18</v>
      </c>
      <c r="BW30" s="109" t="s">
        <v>144</v>
      </c>
      <c r="BX30" s="110">
        <v>7.62</v>
      </c>
      <c r="BY30" s="111">
        <v>0.63</v>
      </c>
      <c r="BZ30" s="18">
        <f t="shared" si="43"/>
        <v>0</v>
      </c>
      <c r="CA30">
        <v>1</v>
      </c>
      <c r="CB30">
        <f t="shared" si="10"/>
        <v>7.663030303030303</v>
      </c>
      <c r="CC30">
        <f t="shared" si="44"/>
        <v>0.39690000000000003</v>
      </c>
      <c r="CD30">
        <f t="shared" si="11"/>
        <v>0.1214391812697811</v>
      </c>
      <c r="CE30" s="111"/>
      <c r="CF30" s="89" t="b">
        <f t="shared" si="45"/>
        <v>1</v>
      </c>
      <c r="CG30" s="89" t="b">
        <f t="shared" si="46"/>
        <v>1</v>
      </c>
      <c r="CH30" s="89"/>
      <c r="CI30" t="b">
        <f t="shared" si="12"/>
        <v>1</v>
      </c>
      <c r="CJ30" s="56" t="s">
        <v>144</v>
      </c>
      <c r="CK30" s="38">
        <v>18</v>
      </c>
      <c r="CL30" s="38">
        <f t="shared" si="13"/>
        <v>18</v>
      </c>
      <c r="CM30" s="3" t="s">
        <v>144</v>
      </c>
      <c r="CN30" s="22">
        <v>495.61658059572545</v>
      </c>
      <c r="CO30" s="9">
        <v>16.749124230053052</v>
      </c>
      <c r="CP30" s="64">
        <v>1.973822862199596</v>
      </c>
      <c r="CQ30" s="18">
        <f t="shared" si="47"/>
        <v>0</v>
      </c>
      <c r="CR30">
        <v>1</v>
      </c>
      <c r="CS30">
        <f t="shared" si="14"/>
        <v>13.890901886808654</v>
      </c>
      <c r="CT30">
        <f t="shared" si="48"/>
        <v>3.895976691341805</v>
      </c>
      <c r="CU30">
        <f t="shared" si="15"/>
        <v>0.19211118015325823</v>
      </c>
      <c r="CV30" s="38"/>
      <c r="CW30" s="38"/>
      <c r="CX30" s="38">
        <f t="shared" si="16"/>
        <v>18</v>
      </c>
      <c r="CY30" s="3" t="s">
        <v>144</v>
      </c>
      <c r="CZ30" s="131">
        <v>50.61613083490412</v>
      </c>
      <c r="DA30" s="92">
        <v>2.939432948223517</v>
      </c>
      <c r="DB30" s="18">
        <f t="shared" si="49"/>
        <v>1</v>
      </c>
      <c r="DC30">
        <v>1</v>
      </c>
      <c r="DD30">
        <f t="shared" si="17"/>
        <v>37.90582997873177</v>
      </c>
      <c r="DE30">
        <f t="shared" si="50"/>
        <v>8.640266057101998</v>
      </c>
      <c r="DF30">
        <f t="shared" si="18"/>
        <v>0.23960126802126427</v>
      </c>
      <c r="DG30" s="38"/>
      <c r="DH30">
        <v>18</v>
      </c>
      <c r="DI30" s="138" t="s">
        <v>144</v>
      </c>
      <c r="DJ30" s="139" t="s">
        <v>200</v>
      </c>
      <c r="DK30" s="139" t="s">
        <v>200</v>
      </c>
      <c r="DL30" s="139" t="s">
        <v>200</v>
      </c>
      <c r="DM30" s="139" t="s">
        <v>200</v>
      </c>
      <c r="DN30" s="225" t="s">
        <v>200</v>
      </c>
      <c r="DO30" s="139" t="s">
        <v>200</v>
      </c>
      <c r="DP30" s="226"/>
      <c r="DQ30" s="11" t="b">
        <v>1</v>
      </c>
      <c r="DR30" s="227" t="s">
        <v>200</v>
      </c>
      <c r="DS30" s="231" t="s">
        <v>200</v>
      </c>
      <c r="DT30" s="227"/>
      <c r="DU30" s="228" t="s">
        <v>58</v>
      </c>
      <c r="DV30" s="3" t="s">
        <v>144</v>
      </c>
      <c r="DW30" s="11">
        <v>1</v>
      </c>
      <c r="DX30" s="226" t="s">
        <v>58</v>
      </c>
      <c r="DY30" s="227" t="s">
        <v>200</v>
      </c>
      <c r="DZ30" s="227" t="s">
        <v>200</v>
      </c>
      <c r="EA30" s="227" t="s">
        <v>200</v>
      </c>
      <c r="EB30" s="227" t="s">
        <v>200</v>
      </c>
      <c r="EC30" s="227" t="s">
        <v>200</v>
      </c>
      <c r="ED30" s="227" t="s">
        <v>200</v>
      </c>
      <c r="EE30" s="227" t="s">
        <v>200</v>
      </c>
      <c r="EF30" s="227" t="s">
        <v>200</v>
      </c>
      <c r="EG30" s="227" t="s">
        <v>200</v>
      </c>
      <c r="EH30" s="227" t="s">
        <v>200</v>
      </c>
      <c r="EI30" s="227" t="s">
        <v>200</v>
      </c>
      <c r="EJ30" s="227" t="s">
        <v>200</v>
      </c>
      <c r="EK30" s="227" t="s">
        <v>200</v>
      </c>
      <c r="EL30" s="227" t="s">
        <v>200</v>
      </c>
      <c r="EM30" s="227" t="s">
        <v>200</v>
      </c>
      <c r="EN30" s="227" t="s">
        <v>200</v>
      </c>
      <c r="EO30" s="227" t="s">
        <v>200</v>
      </c>
      <c r="EP30" s="227" t="s">
        <v>200</v>
      </c>
      <c r="EQ30" s="227" t="s">
        <v>200</v>
      </c>
      <c r="ER30" s="227" t="s">
        <v>200</v>
      </c>
      <c r="ES30" s="227"/>
      <c r="ET30" s="227" t="e">
        <v>#VALUE!</v>
      </c>
      <c r="EU30" s="227" t="e">
        <v>#VALUE!</v>
      </c>
      <c r="EV30" s="227" t="e">
        <v>#VALUE!</v>
      </c>
      <c r="EW30" s="227" t="e">
        <v>#VALUE!</v>
      </c>
      <c r="EX30" s="227" t="e">
        <v>#VALUE!</v>
      </c>
      <c r="EY30" s="227" t="e">
        <v>#VALUE!</v>
      </c>
      <c r="EZ30" s="227" t="e">
        <v>#VALUE!</v>
      </c>
      <c r="FA30" s="227" t="e">
        <v>#VALUE!</v>
      </c>
      <c r="FB30" s="227" t="e">
        <v>#VALUE!</v>
      </c>
      <c r="FC30" s="227" t="e">
        <v>#VALUE!</v>
      </c>
      <c r="FD30" s="227" t="e">
        <v>#VALUE!</v>
      </c>
      <c r="FE30" s="227" t="e">
        <v>#VALUE!</v>
      </c>
      <c r="FF30" s="227" t="e">
        <v>#VALUE!</v>
      </c>
      <c r="FG30" s="227" t="e">
        <v>#VALUE!</v>
      </c>
      <c r="FH30" s="227" t="e">
        <v>#VALUE!</v>
      </c>
      <c r="FI30" s="227" t="e">
        <v>#VALUE!</v>
      </c>
      <c r="FJ30" s="227" t="e">
        <v>#VALUE!</v>
      </c>
      <c r="FK30" s="227" t="e">
        <v>#VALUE!</v>
      </c>
      <c r="FL30" s="227" t="e">
        <v>#VALUE!</v>
      </c>
      <c r="FM30" s="227" t="e">
        <v>#VALUE!</v>
      </c>
      <c r="FN30" s="138" t="s">
        <v>144</v>
      </c>
      <c r="FO30" s="229" t="e">
        <v>#VALUE!</v>
      </c>
      <c r="FP30" s="229" t="e">
        <v>#VALUE!</v>
      </c>
      <c r="FQ30" s="229" t="e">
        <v>#VALUE!</v>
      </c>
      <c r="FR30" s="229" t="e">
        <v>#VALUE!</v>
      </c>
      <c r="FS30" s="229" t="e">
        <v>#VALUE!</v>
      </c>
      <c r="FT30" s="229" t="e">
        <v>#VALUE!</v>
      </c>
      <c r="FU30" s="229" t="e">
        <v>#VALUE!</v>
      </c>
      <c r="FV30" s="229" t="e">
        <v>#VALUE!</v>
      </c>
      <c r="FW30" s="229" t="e">
        <v>#VALUE!</v>
      </c>
      <c r="FX30" s="229" t="e">
        <v>#VALUE!</v>
      </c>
      <c r="FY30" s="229" t="e">
        <v>#VALUE!</v>
      </c>
      <c r="FZ30" s="229" t="e">
        <v>#VALUE!</v>
      </c>
      <c r="GA30" s="229" t="e">
        <v>#VALUE!</v>
      </c>
      <c r="GB30" s="229" t="e">
        <v>#VALUE!</v>
      </c>
      <c r="GC30" s="229" t="e">
        <v>#VALUE!</v>
      </c>
      <c r="GD30" s="229" t="e">
        <v>#VALUE!</v>
      </c>
      <c r="GE30" s="230" t="e">
        <v>#VALUE!</v>
      </c>
      <c r="GF30" s="230" t="e">
        <v>#VALUE!</v>
      </c>
      <c r="GG30" s="229" t="e">
        <v>#VALUE!</v>
      </c>
      <c r="GH30" s="229" t="e">
        <v>#VALUE!</v>
      </c>
      <c r="GI30" s="11"/>
      <c r="GJ30" s="229" t="e">
        <v>#VALUE!</v>
      </c>
      <c r="GK30" s="229" t="e">
        <v>#VALUE!</v>
      </c>
      <c r="GL30" s="229" t="e">
        <v>#VALUE!</v>
      </c>
      <c r="GM30" s="229" t="e">
        <v>#VALUE!</v>
      </c>
      <c r="GN30" s="229" t="e">
        <v>#VALUE!</v>
      </c>
      <c r="GO30" s="229" t="e">
        <v>#VALUE!</v>
      </c>
      <c r="GP30" s="229" t="e">
        <v>#VALUE!</v>
      </c>
      <c r="GQ30" s="229" t="e">
        <v>#VALUE!</v>
      </c>
      <c r="GR30" s="229" t="e">
        <v>#VALUE!</v>
      </c>
      <c r="GS30" s="229" t="e">
        <v>#VALUE!</v>
      </c>
      <c r="GT30" s="229" t="e">
        <v>#VALUE!</v>
      </c>
      <c r="GU30" s="229" t="e">
        <v>#VALUE!</v>
      </c>
      <c r="GV30" s="229" t="e">
        <v>#VALUE!</v>
      </c>
      <c r="GW30" s="229" t="e">
        <v>#VALUE!</v>
      </c>
      <c r="GX30" s="229" t="e">
        <v>#VALUE!</v>
      </c>
      <c r="GY30" s="229" t="e">
        <v>#VALUE!</v>
      </c>
      <c r="GZ30" s="229" t="e">
        <v>#VALUE!</v>
      </c>
      <c r="HA30" s="229" t="e">
        <v>#VALUE!</v>
      </c>
      <c r="HB30" s="229" t="e">
        <v>#VALUE!</v>
      </c>
      <c r="HC30" s="229" t="e">
        <v>#VALUE!</v>
      </c>
      <c r="HD30" s="11"/>
      <c r="HE30" s="229" t="e">
        <v>#VALUE!</v>
      </c>
      <c r="HF30" s="229" t="e">
        <v>#VALUE!</v>
      </c>
      <c r="HG30" s="229" t="e">
        <v>#VALUE!</v>
      </c>
      <c r="HH30" s="229" t="e">
        <v>#VALUE!</v>
      </c>
      <c r="HI30" s="229" t="e">
        <v>#VALUE!</v>
      </c>
      <c r="HJ30" s="229" t="e">
        <v>#VALUE!</v>
      </c>
      <c r="HK30" s="229" t="e">
        <v>#VALUE!</v>
      </c>
      <c r="HL30" s="229" t="e">
        <v>#VALUE!</v>
      </c>
      <c r="HM30" s="229" t="e">
        <v>#VALUE!</v>
      </c>
      <c r="HN30" s="229" t="e">
        <v>#VALUE!</v>
      </c>
      <c r="HO30" s="229" t="e">
        <v>#VALUE!</v>
      </c>
      <c r="HP30" s="229" t="e">
        <v>#VALUE!</v>
      </c>
      <c r="HQ30" s="229" t="e">
        <v>#VALUE!</v>
      </c>
      <c r="HR30" s="229" t="e">
        <v>#VALUE!</v>
      </c>
      <c r="HS30" s="229" t="e">
        <v>#VALUE!</v>
      </c>
      <c r="HT30" s="229" t="e">
        <v>#VALUE!</v>
      </c>
      <c r="HU30" s="229" t="e">
        <v>#VALUE!</v>
      </c>
      <c r="HV30" s="229" t="e">
        <v>#VALUE!</v>
      </c>
      <c r="HW30" s="229" t="e">
        <v>#VALUE!</v>
      </c>
      <c r="HX30" s="229" t="e">
        <v>#VALUE!</v>
      </c>
    </row>
    <row r="31" spans="1:232" s="8" customFormat="1" ht="12.75">
      <c r="A31" s="11"/>
      <c r="B31" s="187" t="s">
        <v>108</v>
      </c>
      <c r="C31" s="96">
        <v>494.9161793489314</v>
      </c>
      <c r="D31" s="96">
        <f t="shared" si="19"/>
        <v>19.043987603614</v>
      </c>
      <c r="E31" s="96">
        <f t="shared" si="20"/>
        <v>11.468415325039</v>
      </c>
      <c r="F31" s="96">
        <f t="shared" si="21"/>
        <v>5.970000000000001</v>
      </c>
      <c r="G31" s="96">
        <v>14.513605980472356</v>
      </c>
      <c r="H31" s="161">
        <v>36.28947767436503</v>
      </c>
      <c r="I31" s="163"/>
      <c r="J31" s="189">
        <f t="shared" si="22"/>
        <v>0.16132619510472226</v>
      </c>
      <c r="K31" s="190">
        <f t="shared" si="23"/>
        <v>0.2704288634108154</v>
      </c>
      <c r="L31" s="183"/>
      <c r="M31" s="20" t="s">
        <v>108</v>
      </c>
      <c r="N31" s="70">
        <f t="shared" si="24"/>
        <v>0</v>
      </c>
      <c r="O31" s="70">
        <f t="shared" si="25"/>
        <v>1</v>
      </c>
      <c r="P31" s="70">
        <f t="shared" si="26"/>
        <v>0</v>
      </c>
      <c r="Q31" s="70">
        <f t="shared" si="27"/>
        <v>-1</v>
      </c>
      <c r="R31" s="70">
        <f t="shared" si="28"/>
        <v>0</v>
      </c>
      <c r="S31" s="70">
        <f t="shared" si="29"/>
        <v>0</v>
      </c>
      <c r="T31" s="70"/>
      <c r="U31" s="70"/>
      <c r="V31" s="70"/>
      <c r="W31" s="38"/>
      <c r="X31" s="38" t="s">
        <v>108</v>
      </c>
      <c r="Y31" s="38" t="b">
        <f t="shared" si="30"/>
        <v>1</v>
      </c>
      <c r="Z31" s="44" t="s">
        <v>108</v>
      </c>
      <c r="AA31" s="58">
        <v>494.9161793489314</v>
      </c>
      <c r="AB31" s="58">
        <v>494.9161793489314</v>
      </c>
      <c r="AC31" s="44">
        <v>2.0739170300471574</v>
      </c>
      <c r="AD31" s="18">
        <f t="shared" si="31"/>
        <v>0</v>
      </c>
      <c r="AE31" s="38">
        <v>1</v>
      </c>
      <c r="AF31">
        <f t="shared" si="0"/>
        <v>493.4005893250743</v>
      </c>
      <c r="AG31">
        <f t="shared" si="32"/>
        <v>4.301131847519622</v>
      </c>
      <c r="AH31">
        <f t="shared" si="1"/>
        <v>0.28663111888326054</v>
      </c>
      <c r="AI31" s="44" t="s">
        <v>108</v>
      </c>
      <c r="AJ31" s="38">
        <v>19</v>
      </c>
      <c r="AK31" s="38"/>
      <c r="AL31" s="38"/>
      <c r="AM31">
        <f t="shared" si="2"/>
        <v>19</v>
      </c>
      <c r="AN31" s="12" t="s">
        <v>108</v>
      </c>
      <c r="AO31" s="83">
        <v>0.621848181641</v>
      </c>
      <c r="AP31" s="14">
        <v>0.165700458756</v>
      </c>
      <c r="AQ31" s="86">
        <v>4.279645930109</v>
      </c>
      <c r="AR31" s="13">
        <v>0.492242950449</v>
      </c>
      <c r="AS31" s="86">
        <v>14.142493491864</v>
      </c>
      <c r="AT31" s="13">
        <v>1.108211154931</v>
      </c>
      <c r="AU31" s="88">
        <f t="shared" si="33"/>
        <v>19.043987603614</v>
      </c>
      <c r="AV31" s="89">
        <f t="shared" si="3"/>
        <v>1.4978917282121866</v>
      </c>
      <c r="AW31" s="83">
        <v>0.181325118956</v>
      </c>
      <c r="AX31" s="14">
        <v>0.13043816055</v>
      </c>
      <c r="AY31" s="86">
        <v>1.985996581244</v>
      </c>
      <c r="AZ31" s="13">
        <v>0.344220294551</v>
      </c>
      <c r="BA31" s="86">
        <v>9.301093624839</v>
      </c>
      <c r="BB31" s="13">
        <v>0.799380686214</v>
      </c>
      <c r="BC31" s="88">
        <f t="shared" si="34"/>
        <v>11.468415325039</v>
      </c>
      <c r="BD31" s="89">
        <f t="shared" si="4"/>
        <v>0.7745112064004104</v>
      </c>
      <c r="BE31" s="89"/>
      <c r="BF31" s="88">
        <f t="shared" si="35"/>
        <v>19.043987603614</v>
      </c>
      <c r="BG31" s="88">
        <f t="shared" si="36"/>
        <v>1.4978917282121866</v>
      </c>
      <c r="BH31" s="18">
        <f t="shared" si="37"/>
        <v>-1</v>
      </c>
      <c r="BI31">
        <v>1</v>
      </c>
      <c r="BJ31">
        <f t="shared" si="5"/>
        <v>25.10184089833643</v>
      </c>
      <c r="BK31">
        <f t="shared" si="38"/>
        <v>2.243679629446491</v>
      </c>
      <c r="BL31">
        <f t="shared" si="6"/>
        <v>0.24385942555756612</v>
      </c>
      <c r="BM31" s="89"/>
      <c r="BN31" s="88">
        <f t="shared" si="39"/>
        <v>11.468415325039</v>
      </c>
      <c r="BO31" s="88">
        <f t="shared" si="40"/>
        <v>0.7745112064004104</v>
      </c>
      <c r="BP31" s="18">
        <f t="shared" si="41"/>
        <v>0</v>
      </c>
      <c r="BQ31">
        <v>1</v>
      </c>
      <c r="BR31">
        <f t="shared" si="7"/>
        <v>12.556159506759272</v>
      </c>
      <c r="BS31">
        <f t="shared" si="42"/>
        <v>0.599867608839819</v>
      </c>
      <c r="BT31">
        <f t="shared" si="8"/>
        <v>0.1770900864214104</v>
      </c>
      <c r="BU31" s="89"/>
      <c r="BV31" s="89">
        <f t="shared" si="9"/>
        <v>19</v>
      </c>
      <c r="BW31" s="109" t="s">
        <v>108</v>
      </c>
      <c r="BX31" s="110">
        <v>5.970000000000001</v>
      </c>
      <c r="BY31" s="111">
        <v>0.47000000000000003</v>
      </c>
      <c r="BZ31" s="18">
        <f t="shared" si="43"/>
        <v>-1</v>
      </c>
      <c r="CA31">
        <v>1</v>
      </c>
      <c r="CB31">
        <f t="shared" si="10"/>
        <v>7.713030303030303</v>
      </c>
      <c r="CC31">
        <f t="shared" si="44"/>
        <v>0.22090000000000004</v>
      </c>
      <c r="CD31">
        <f t="shared" si="11"/>
        <v>0.12204260948849859</v>
      </c>
      <c r="CE31" s="111"/>
      <c r="CF31" s="89" t="b">
        <f t="shared" si="45"/>
        <v>1</v>
      </c>
      <c r="CG31" s="89" t="b">
        <f t="shared" si="46"/>
        <v>1</v>
      </c>
      <c r="CH31" s="89"/>
      <c r="CI31" t="b">
        <f t="shared" si="12"/>
        <v>1</v>
      </c>
      <c r="CJ31" s="44" t="s">
        <v>108</v>
      </c>
      <c r="CK31" s="38">
        <v>19</v>
      </c>
      <c r="CL31" s="38">
        <f t="shared" si="13"/>
        <v>19</v>
      </c>
      <c r="CM31" s="3" t="s">
        <v>108</v>
      </c>
      <c r="CN31" s="22">
        <v>494.9161793489314</v>
      </c>
      <c r="CO31" s="5">
        <v>14.513605980472356</v>
      </c>
      <c r="CP31" s="62">
        <v>1.0156956097008152</v>
      </c>
      <c r="CQ31" s="18">
        <f t="shared" si="47"/>
        <v>0</v>
      </c>
      <c r="CR31">
        <v>1</v>
      </c>
      <c r="CS31">
        <f t="shared" si="14"/>
        <v>13.958644864068676</v>
      </c>
      <c r="CT31">
        <f t="shared" si="48"/>
        <v>1.0316375715655106</v>
      </c>
      <c r="CU31">
        <f t="shared" si="15"/>
        <v>0.19438757302082618</v>
      </c>
      <c r="CV31" s="38"/>
      <c r="CW31" s="38"/>
      <c r="CX31" s="38">
        <f t="shared" si="16"/>
        <v>19</v>
      </c>
      <c r="CY31" s="3" t="s">
        <v>108</v>
      </c>
      <c r="CZ31" s="10">
        <v>36.28947767436503</v>
      </c>
      <c r="DA31" s="92">
        <v>1.4201304914698176</v>
      </c>
      <c r="DB31" s="18">
        <f t="shared" si="49"/>
        <v>0</v>
      </c>
      <c r="DC31">
        <v>1</v>
      </c>
      <c r="DD31">
        <f t="shared" si="17"/>
        <v>38.33997098359659</v>
      </c>
      <c r="DE31">
        <f t="shared" si="50"/>
        <v>2.016770612802306</v>
      </c>
      <c r="DF31">
        <f t="shared" si="18"/>
        <v>0.24249516086521913</v>
      </c>
      <c r="DG31" s="38"/>
      <c r="DH31">
        <v>19</v>
      </c>
      <c r="DI31" s="138" t="s">
        <v>108</v>
      </c>
      <c r="DJ31" s="139">
        <v>0.0122216753190369</v>
      </c>
      <c r="DK31" s="139">
        <v>-0.16912383013336874</v>
      </c>
      <c r="DL31" s="139">
        <v>0.16132619510472226</v>
      </c>
      <c r="DM31" s="139">
        <v>0.04085734905163209</v>
      </c>
      <c r="DN31" s="225">
        <v>-0.08041549518726532</v>
      </c>
      <c r="DO31" s="139">
        <v>0.2704288634108154</v>
      </c>
      <c r="DP31" s="226"/>
      <c r="DQ31" s="11" t="b">
        <v>1</v>
      </c>
      <c r="DR31" s="227">
        <v>-0.08041549518726532</v>
      </c>
      <c r="DS31" s="227">
        <v>0.2704288634108154</v>
      </c>
      <c r="DT31" s="227">
        <v>0.20567278025359242</v>
      </c>
      <c r="DU31" s="228" t="s">
        <v>21</v>
      </c>
      <c r="DV31" s="3" t="s">
        <v>108</v>
      </c>
      <c r="DW31" s="11">
        <v>1</v>
      </c>
      <c r="DX31" s="226" t="s">
        <v>21</v>
      </c>
      <c r="DY31" s="227">
        <v>-0.2272000109972572</v>
      </c>
      <c r="DZ31" s="227">
        <v>0.059826753518705776</v>
      </c>
      <c r="EA31" s="227">
        <v>0.0122216753190369</v>
      </c>
      <c r="EB31" s="227">
        <v>0.06372430141311583</v>
      </c>
      <c r="EC31" s="227">
        <v>-0.16912383013336874</v>
      </c>
      <c r="ED31" s="227">
        <v>0.08714100951095402</v>
      </c>
      <c r="EE31" s="227">
        <v>0.16132619510472226</v>
      </c>
      <c r="EF31" s="227">
        <v>0.06438106331206248</v>
      </c>
      <c r="EG31" s="227">
        <v>0.1447144509308033</v>
      </c>
      <c r="EH31" s="227">
        <v>0.07863035633565718</v>
      </c>
      <c r="EI31" s="227">
        <v>0.15361576715742303</v>
      </c>
      <c r="EJ31" s="227">
        <v>0.07493308504473095</v>
      </c>
      <c r="EK31" s="227">
        <v>0.04085734905163209</v>
      </c>
      <c r="EL31" s="227">
        <v>0.06618329742848976</v>
      </c>
      <c r="EM31" s="227">
        <v>-0.08041549518726532</v>
      </c>
      <c r="EN31" s="227">
        <v>0.0950151700523161</v>
      </c>
      <c r="EO31" s="227">
        <v>-0.2704288634108154</v>
      </c>
      <c r="EP31" s="227">
        <v>0.05646085821006714</v>
      </c>
      <c r="EQ31" s="227">
        <v>0.20567278025359242</v>
      </c>
      <c r="ER31" s="227">
        <v>0.07009617966362325</v>
      </c>
      <c r="ES31" s="227"/>
      <c r="ET31" s="227">
        <v>-0.12283606692449502</v>
      </c>
      <c r="EU31" s="227">
        <v>0.0035060901405021007</v>
      </c>
      <c r="EV31" s="227">
        <v>-0.07464400370290496</v>
      </c>
      <c r="EW31" s="227">
        <v>0.0039242462513466225</v>
      </c>
      <c r="EX31" s="227">
        <v>0.03917365200776374</v>
      </c>
      <c r="EY31" s="227">
        <v>0.004348134949451132</v>
      </c>
      <c r="EZ31" s="227">
        <v>0.14255051293607732</v>
      </c>
      <c r="FA31" s="227">
        <v>0.0029459101666883913</v>
      </c>
      <c r="FB31" s="227">
        <v>0.15280564423553053</v>
      </c>
      <c r="FC31" s="227">
        <v>0.004007679793829751</v>
      </c>
      <c r="FD31" s="227">
        <v>0.059664006543834774</v>
      </c>
      <c r="FE31" s="227">
        <v>0.0033574683645452505</v>
      </c>
      <c r="FF31" s="227">
        <v>0.13259630465642858</v>
      </c>
      <c r="FG31" s="227">
        <v>0.003625528185432694</v>
      </c>
      <c r="FH31" s="227">
        <v>-0.07552549295775235</v>
      </c>
      <c r="FI31" s="227">
        <v>0.004381641132676354</v>
      </c>
      <c r="FJ31" s="227">
        <v>-0.14529195335020623</v>
      </c>
      <c r="FK31" s="227">
        <v>0.003368667244961256</v>
      </c>
      <c r="FL31" s="227">
        <v>0.26895719475925467</v>
      </c>
      <c r="FM31" s="227">
        <v>0.002728756286385901</v>
      </c>
      <c r="FN31" s="138" t="s">
        <v>108</v>
      </c>
      <c r="FO31" s="229">
        <v>0</v>
      </c>
      <c r="FP31" s="229">
        <v>0</v>
      </c>
      <c r="FQ31" s="229">
        <v>0</v>
      </c>
      <c r="FR31" s="229">
        <v>0</v>
      </c>
      <c r="FS31" s="229">
        <v>-1</v>
      </c>
      <c r="FT31" s="229">
        <v>0</v>
      </c>
      <c r="FU31" s="229">
        <v>0</v>
      </c>
      <c r="FV31" s="229">
        <v>0</v>
      </c>
      <c r="FW31" s="229">
        <v>0</v>
      </c>
      <c r="FX31" s="229">
        <v>0</v>
      </c>
      <c r="FY31" s="229">
        <v>0</v>
      </c>
      <c r="FZ31" s="229">
        <v>0</v>
      </c>
      <c r="GA31" s="229">
        <v>0</v>
      </c>
      <c r="GB31" s="229">
        <v>0</v>
      </c>
      <c r="GC31" s="229">
        <v>0</v>
      </c>
      <c r="GD31" s="229">
        <v>0</v>
      </c>
      <c r="GE31" s="230">
        <v>-1</v>
      </c>
      <c r="GF31" s="230">
        <v>0</v>
      </c>
      <c r="GG31" s="229">
        <v>0</v>
      </c>
      <c r="GH31" s="229" t="e">
        <v>#VALUE!</v>
      </c>
      <c r="GI31" s="11"/>
      <c r="GJ31" s="229">
        <v>1</v>
      </c>
      <c r="GK31" s="229">
        <v>1</v>
      </c>
      <c r="GL31" s="229">
        <v>0</v>
      </c>
      <c r="GM31" s="229">
        <v>0</v>
      </c>
      <c r="GN31" s="229">
        <v>0</v>
      </c>
      <c r="GO31" s="229">
        <v>0</v>
      </c>
      <c r="GP31" s="229">
        <v>1</v>
      </c>
      <c r="GQ31" s="229">
        <v>0</v>
      </c>
      <c r="GR31" s="229">
        <v>0</v>
      </c>
      <c r="GS31" s="229">
        <v>0</v>
      </c>
      <c r="GT31" s="229">
        <v>1</v>
      </c>
      <c r="GU31" s="229">
        <v>0</v>
      </c>
      <c r="GV31" s="229">
        <v>0</v>
      </c>
      <c r="GW31" s="229">
        <v>0</v>
      </c>
      <c r="GX31" s="229">
        <v>0</v>
      </c>
      <c r="GY31" s="229">
        <v>0</v>
      </c>
      <c r="GZ31" s="229">
        <v>1</v>
      </c>
      <c r="HA31" s="229">
        <v>0</v>
      </c>
      <c r="HB31" s="229">
        <v>1</v>
      </c>
      <c r="HC31" s="229" t="e">
        <v>#DIV/0!</v>
      </c>
      <c r="HD31" s="11"/>
      <c r="HE31" s="229">
        <v>5</v>
      </c>
      <c r="HF31" s="229">
        <v>2</v>
      </c>
      <c r="HG31" s="229">
        <v>0</v>
      </c>
      <c r="HH31" s="229">
        <v>0</v>
      </c>
      <c r="HI31" s="229">
        <v>0</v>
      </c>
      <c r="HJ31" s="229">
        <v>0</v>
      </c>
      <c r="HK31" s="229">
        <v>2</v>
      </c>
      <c r="HL31" s="229">
        <v>0</v>
      </c>
      <c r="HM31" s="229">
        <v>0</v>
      </c>
      <c r="HN31" s="229">
        <v>0</v>
      </c>
      <c r="HO31" s="229">
        <v>2</v>
      </c>
      <c r="HP31" s="229">
        <v>0</v>
      </c>
      <c r="HQ31" s="229">
        <v>0</v>
      </c>
      <c r="HR31" s="229">
        <v>0</v>
      </c>
      <c r="HS31" s="229">
        <v>0</v>
      </c>
      <c r="HT31" s="229">
        <v>0</v>
      </c>
      <c r="HU31" s="229">
        <v>6</v>
      </c>
      <c r="HV31" s="229">
        <v>0</v>
      </c>
      <c r="HW31" s="229">
        <v>2</v>
      </c>
      <c r="HX31" s="229" t="e">
        <v>#DIV/0!</v>
      </c>
    </row>
    <row r="32" spans="1:232" s="8" customFormat="1" ht="12.75">
      <c r="A32" s="11"/>
      <c r="B32" s="187" t="s">
        <v>106</v>
      </c>
      <c r="C32" s="96">
        <v>494.182028660545</v>
      </c>
      <c r="D32" s="96">
        <f t="shared" si="19"/>
        <v>23.081971784671</v>
      </c>
      <c r="E32" s="96">
        <f t="shared" si="20"/>
        <v>13.968783355691</v>
      </c>
      <c r="F32" s="96">
        <f t="shared" si="21"/>
        <v>5.96</v>
      </c>
      <c r="G32" s="96">
        <v>13.69932864683455</v>
      </c>
      <c r="H32" s="161">
        <v>44.19687467899609</v>
      </c>
      <c r="I32" s="163"/>
      <c r="J32" s="189">
        <f t="shared" si="22"/>
        <v>-0.03355571662731573</v>
      </c>
      <c r="K32" s="190">
        <f t="shared" si="23"/>
        <v>-0.10378324758907101</v>
      </c>
      <c r="L32" s="183"/>
      <c r="M32" s="20" t="s">
        <v>106</v>
      </c>
      <c r="N32" s="70">
        <f t="shared" si="24"/>
        <v>0</v>
      </c>
      <c r="O32" s="70">
        <f t="shared" si="25"/>
        <v>0</v>
      </c>
      <c r="P32" s="70">
        <f t="shared" si="26"/>
        <v>0</v>
      </c>
      <c r="Q32" s="70">
        <f t="shared" si="27"/>
        <v>-1</v>
      </c>
      <c r="R32" s="70">
        <f t="shared" si="28"/>
        <v>0</v>
      </c>
      <c r="S32" s="70">
        <f t="shared" si="29"/>
        <v>-1</v>
      </c>
      <c r="T32" s="70"/>
      <c r="U32" s="70"/>
      <c r="V32" s="70"/>
      <c r="W32" s="38"/>
      <c r="X32" s="38" t="s">
        <v>106</v>
      </c>
      <c r="Y32" s="38" t="b">
        <f t="shared" si="30"/>
        <v>1</v>
      </c>
      <c r="Z32" s="44" t="s">
        <v>106</v>
      </c>
      <c r="AA32" s="58">
        <v>494.182028660545</v>
      </c>
      <c r="AB32" s="58">
        <v>494.182028660545</v>
      </c>
      <c r="AC32" s="44">
        <v>2.2804778403815367</v>
      </c>
      <c r="AD32" s="18">
        <f t="shared" si="31"/>
        <v>0</v>
      </c>
      <c r="AE32" s="38">
        <v>1</v>
      </c>
      <c r="AF32">
        <f t="shared" si="0"/>
        <v>493.42283631563146</v>
      </c>
      <c r="AG32">
        <f t="shared" si="32"/>
        <v>5.200579180471237</v>
      </c>
      <c r="AH32">
        <f t="shared" si="1"/>
        <v>0.28630005058318986</v>
      </c>
      <c r="AI32" s="44" t="s">
        <v>106</v>
      </c>
      <c r="AJ32" s="38">
        <v>20</v>
      </c>
      <c r="AK32" s="38"/>
      <c r="AL32" s="38"/>
      <c r="AM32">
        <f t="shared" si="2"/>
        <v>20</v>
      </c>
      <c r="AN32" s="12" t="s">
        <v>106</v>
      </c>
      <c r="AO32" s="88">
        <v>1.453287576552</v>
      </c>
      <c r="AP32" s="89">
        <v>0.337755074953</v>
      </c>
      <c r="AQ32" s="90">
        <v>5.611534936902</v>
      </c>
      <c r="AR32" s="91">
        <v>0.551050856297</v>
      </c>
      <c r="AS32" s="90">
        <v>16.017149271217</v>
      </c>
      <c r="AT32" s="91">
        <v>0.990914140235</v>
      </c>
      <c r="AU32" s="88">
        <f t="shared" si="33"/>
        <v>23.081971784671</v>
      </c>
      <c r="AV32" s="89">
        <f t="shared" si="3"/>
        <v>1.399646370199833</v>
      </c>
      <c r="AW32" s="88">
        <v>0.507122356956</v>
      </c>
      <c r="AX32" s="89">
        <v>0.239262236031</v>
      </c>
      <c r="AY32" s="90">
        <v>2.667975719652</v>
      </c>
      <c r="AZ32" s="91">
        <v>0.392149723778</v>
      </c>
      <c r="BA32" s="90">
        <v>10.793685279083</v>
      </c>
      <c r="BB32" s="91">
        <v>0.782201011878</v>
      </c>
      <c r="BC32" s="88">
        <f t="shared" si="34"/>
        <v>13.968783355691</v>
      </c>
      <c r="BD32" s="89">
        <f t="shared" si="4"/>
        <v>0.8228662464326826</v>
      </c>
      <c r="BE32" s="89"/>
      <c r="BF32" s="88">
        <f t="shared" si="35"/>
        <v>23.081971784671</v>
      </c>
      <c r="BG32" s="88">
        <f t="shared" si="36"/>
        <v>1.399646370199833</v>
      </c>
      <c r="BH32" s="18">
        <f t="shared" si="37"/>
        <v>0</v>
      </c>
      <c r="BI32">
        <v>1</v>
      </c>
      <c r="BJ32">
        <f t="shared" si="5"/>
        <v>24.9794777413347</v>
      </c>
      <c r="BK32">
        <f t="shared" si="38"/>
        <v>1.9590099616135679</v>
      </c>
      <c r="BL32">
        <f t="shared" si="6"/>
        <v>0.2440443311292564</v>
      </c>
      <c r="BM32" s="89"/>
      <c r="BN32" s="88">
        <f t="shared" si="39"/>
        <v>13.968783355691</v>
      </c>
      <c r="BO32" s="88">
        <f t="shared" si="40"/>
        <v>0.8228662464326826</v>
      </c>
      <c r="BP32" s="18">
        <f t="shared" si="41"/>
        <v>0</v>
      </c>
      <c r="BQ32">
        <v>1</v>
      </c>
      <c r="BR32">
        <f t="shared" si="7"/>
        <v>12.480390778557696</v>
      </c>
      <c r="BS32">
        <f t="shared" si="42"/>
        <v>0.6771088595182123</v>
      </c>
      <c r="BT32">
        <f t="shared" si="8"/>
        <v>0.1769646731691148</v>
      </c>
      <c r="BU32" s="89"/>
      <c r="BV32" s="89">
        <f t="shared" si="9"/>
        <v>20</v>
      </c>
      <c r="BW32" s="109" t="s">
        <v>106</v>
      </c>
      <c r="BX32" s="110">
        <v>5.96</v>
      </c>
      <c r="BY32" s="111">
        <v>0.38999999999999996</v>
      </c>
      <c r="BZ32" s="18">
        <f t="shared" si="43"/>
        <v>-1</v>
      </c>
      <c r="CA32">
        <v>1</v>
      </c>
      <c r="CB32">
        <f t="shared" si="10"/>
        <v>7.713333333333333</v>
      </c>
      <c r="CC32">
        <f t="shared" si="44"/>
        <v>0.15209999999999996</v>
      </c>
      <c r="CD32">
        <f t="shared" si="11"/>
        <v>0.1223432075041597</v>
      </c>
      <c r="CE32" s="111"/>
      <c r="CF32" s="89" t="b">
        <f t="shared" si="45"/>
        <v>1</v>
      </c>
      <c r="CG32" s="89" t="b">
        <f t="shared" si="46"/>
        <v>1</v>
      </c>
      <c r="CH32" s="89"/>
      <c r="CI32" t="b">
        <f t="shared" si="12"/>
        <v>1</v>
      </c>
      <c r="CJ32" s="44" t="s">
        <v>106</v>
      </c>
      <c r="CK32" s="38">
        <v>20</v>
      </c>
      <c r="CL32" s="38">
        <f t="shared" si="13"/>
        <v>20</v>
      </c>
      <c r="CM32" s="3" t="s">
        <v>106</v>
      </c>
      <c r="CN32" s="22">
        <v>494.182028660545</v>
      </c>
      <c r="CO32" s="5">
        <v>13.69932864683455</v>
      </c>
      <c r="CP32" s="62">
        <v>1.0296160243944414</v>
      </c>
      <c r="CQ32" s="18">
        <f t="shared" si="47"/>
        <v>0</v>
      </c>
      <c r="CR32">
        <v>1</v>
      </c>
      <c r="CS32">
        <f t="shared" si="14"/>
        <v>13.983319934784973</v>
      </c>
      <c r="CT32">
        <f t="shared" si="48"/>
        <v>1.060109157689815</v>
      </c>
      <c r="CU32">
        <f t="shared" si="15"/>
        <v>0.19435469069456182</v>
      </c>
      <c r="CV32" s="38"/>
      <c r="CW32" s="38"/>
      <c r="CX32" s="38">
        <f t="shared" si="16"/>
        <v>20</v>
      </c>
      <c r="CY32" s="3" t="s">
        <v>106</v>
      </c>
      <c r="CZ32" s="130">
        <v>44.19687467899609</v>
      </c>
      <c r="DA32" s="92">
        <v>1.8593951209462416</v>
      </c>
      <c r="DB32" s="18">
        <f t="shared" si="49"/>
        <v>1</v>
      </c>
      <c r="DC32">
        <v>1</v>
      </c>
      <c r="DD32">
        <f t="shared" si="17"/>
        <v>38.10035289254717</v>
      </c>
      <c r="DE32">
        <f t="shared" si="50"/>
        <v>3.4573502157986886</v>
      </c>
      <c r="DF32">
        <f t="shared" si="18"/>
        <v>0.24166203241382295</v>
      </c>
      <c r="DG32" s="38"/>
      <c r="DH32">
        <v>20</v>
      </c>
      <c r="DI32" s="138" t="s">
        <v>106</v>
      </c>
      <c r="DJ32" s="139">
        <v>-0.3579526694329125</v>
      </c>
      <c r="DK32" s="139">
        <v>0.046638204063170735</v>
      </c>
      <c r="DL32" s="139">
        <v>-0.03355571662731573</v>
      </c>
      <c r="DM32" s="139">
        <v>-0.0007744947844874333</v>
      </c>
      <c r="DN32" s="225">
        <v>0.007763431852049584</v>
      </c>
      <c r="DO32" s="139">
        <v>-0.10378324758907101</v>
      </c>
      <c r="DP32" s="226"/>
      <c r="DQ32" s="11" t="b">
        <v>1</v>
      </c>
      <c r="DR32" s="227">
        <v>0.007763431852049584</v>
      </c>
      <c r="DS32" s="227">
        <v>-0.10378324758907101</v>
      </c>
      <c r="DT32" s="227">
        <v>0.13737276375674456</v>
      </c>
      <c r="DU32" s="228" t="s">
        <v>19</v>
      </c>
      <c r="DV32" s="3" t="s">
        <v>106</v>
      </c>
      <c r="DW32" s="11">
        <v>1</v>
      </c>
      <c r="DX32" s="226" t="s">
        <v>19</v>
      </c>
      <c r="DY32" s="227">
        <v>-0.15066007667160064</v>
      </c>
      <c r="DZ32" s="227">
        <v>0.05901538078585988</v>
      </c>
      <c r="EA32" s="227">
        <v>-0.3579526694329125</v>
      </c>
      <c r="EB32" s="227">
        <v>0.057840736193991556</v>
      </c>
      <c r="EC32" s="227">
        <v>0.046638204063170735</v>
      </c>
      <c r="ED32" s="227">
        <v>0.06629128449275017</v>
      </c>
      <c r="EE32" s="227">
        <v>-0.03355571662731573</v>
      </c>
      <c r="EF32" s="227">
        <v>0.0366590325436061</v>
      </c>
      <c r="EG32" s="227">
        <v>0.1558751404650464</v>
      </c>
      <c r="EH32" s="227">
        <v>0.06198929847955193</v>
      </c>
      <c r="EI32" s="227">
        <v>0.0989974112781418</v>
      </c>
      <c r="EJ32" s="227">
        <v>0.05136212411496708</v>
      </c>
      <c r="EK32" s="227">
        <v>-0.0007744947844874333</v>
      </c>
      <c r="EL32" s="227">
        <v>0.05916826403397534</v>
      </c>
      <c r="EM32" s="227">
        <v>0.007763431852049584</v>
      </c>
      <c r="EN32" s="227">
        <v>0.07983229014864744</v>
      </c>
      <c r="EO32" s="227">
        <v>0.10378324758907101</v>
      </c>
      <c r="EP32" s="227">
        <v>0.05691966544990616</v>
      </c>
      <c r="EQ32" s="227">
        <v>0.13737276375674456</v>
      </c>
      <c r="ER32" s="227">
        <v>0.06996994085653561</v>
      </c>
      <c r="ES32" s="227"/>
      <c r="ET32" s="227">
        <v>-0.12515545887375734</v>
      </c>
      <c r="EU32" s="227">
        <v>0.003509002454255216</v>
      </c>
      <c r="EV32" s="227">
        <v>-0.06342659931648223</v>
      </c>
      <c r="EW32" s="227">
        <v>0.003946615548302564</v>
      </c>
      <c r="EX32" s="227">
        <v>0.03263540854726254</v>
      </c>
      <c r="EY32" s="227">
        <v>0.004431857708035187</v>
      </c>
      <c r="EZ32" s="227">
        <v>0.14845602541280575</v>
      </c>
      <c r="FA32" s="227">
        <v>0.0030378066324695504</v>
      </c>
      <c r="FB32" s="227">
        <v>0.15246744152237166</v>
      </c>
      <c r="FC32" s="227">
        <v>0.004071781527331735</v>
      </c>
      <c r="FD32" s="227">
        <v>0.06131910823714632</v>
      </c>
      <c r="FE32" s="227">
        <v>0.003440753571061511</v>
      </c>
      <c r="FF32" s="227">
        <v>0.13385787568176552</v>
      </c>
      <c r="FG32" s="227">
        <v>0.0036511728718718124</v>
      </c>
      <c r="FH32" s="227">
        <v>-0.0781975816559134</v>
      </c>
      <c r="FI32" s="227">
        <v>0.004442762815146796</v>
      </c>
      <c r="FJ32" s="227">
        <v>-0.15663171428959674</v>
      </c>
      <c r="FK32" s="227">
        <v>0.003367053542894213</v>
      </c>
      <c r="FL32" s="227">
        <v>0.2710268922288561</v>
      </c>
      <c r="FM32" s="227">
        <v>0.002729155961597933</v>
      </c>
      <c r="FN32" s="138" t="s">
        <v>106</v>
      </c>
      <c r="FO32" s="229">
        <v>0</v>
      </c>
      <c r="FP32" s="229">
        <v>0</v>
      </c>
      <c r="FQ32" s="229">
        <v>-1</v>
      </c>
      <c r="FR32" s="229">
        <v>0</v>
      </c>
      <c r="FS32" s="229">
        <v>0</v>
      </c>
      <c r="FT32" s="229">
        <v>0</v>
      </c>
      <c r="FU32" s="229">
        <v>-1</v>
      </c>
      <c r="FV32" s="229">
        <v>0</v>
      </c>
      <c r="FW32" s="229">
        <v>0</v>
      </c>
      <c r="FX32" s="229">
        <v>0</v>
      </c>
      <c r="FY32" s="229">
        <v>0</v>
      </c>
      <c r="FZ32" s="229">
        <v>0</v>
      </c>
      <c r="GA32" s="229">
        <v>-1</v>
      </c>
      <c r="GB32" s="229">
        <v>0</v>
      </c>
      <c r="GC32" s="229">
        <v>0</v>
      </c>
      <c r="GD32" s="229">
        <v>0</v>
      </c>
      <c r="GE32" s="230">
        <v>1</v>
      </c>
      <c r="GF32" s="230">
        <v>0</v>
      </c>
      <c r="GG32" s="229">
        <v>0</v>
      </c>
      <c r="GH32" s="229" t="e">
        <v>#VALUE!</v>
      </c>
      <c r="GI32" s="11"/>
      <c r="GJ32" s="229">
        <v>1</v>
      </c>
      <c r="GK32" s="229">
        <v>0</v>
      </c>
      <c r="GL32" s="229">
        <v>1</v>
      </c>
      <c r="GM32" s="229">
        <v>0</v>
      </c>
      <c r="GN32" s="229">
        <v>0</v>
      </c>
      <c r="GO32" s="229">
        <v>1</v>
      </c>
      <c r="GP32" s="229">
        <v>0</v>
      </c>
      <c r="GQ32" s="229">
        <v>0</v>
      </c>
      <c r="GR32" s="229">
        <v>1</v>
      </c>
      <c r="GS32" s="229">
        <v>0</v>
      </c>
      <c r="GT32" s="229">
        <v>0</v>
      </c>
      <c r="GU32" s="229">
        <v>1</v>
      </c>
      <c r="GV32" s="229">
        <v>0</v>
      </c>
      <c r="GW32" s="229">
        <v>1</v>
      </c>
      <c r="GX32" s="229">
        <v>0</v>
      </c>
      <c r="GY32" s="229">
        <v>0</v>
      </c>
      <c r="GZ32" s="229">
        <v>0</v>
      </c>
      <c r="HA32" s="229">
        <v>0</v>
      </c>
      <c r="HB32" s="229">
        <v>1</v>
      </c>
      <c r="HC32" s="229" t="e">
        <v>#DIV/0!</v>
      </c>
      <c r="HD32" s="11"/>
      <c r="HE32" s="229">
        <v>5</v>
      </c>
      <c r="HF32" s="229">
        <v>0</v>
      </c>
      <c r="HG32" s="229">
        <v>6</v>
      </c>
      <c r="HH32" s="229">
        <v>0</v>
      </c>
      <c r="HI32" s="229">
        <v>0</v>
      </c>
      <c r="HJ32" s="229">
        <v>2</v>
      </c>
      <c r="HK32" s="229">
        <v>0</v>
      </c>
      <c r="HL32" s="229">
        <v>0</v>
      </c>
      <c r="HM32" s="229">
        <v>2</v>
      </c>
      <c r="HN32" s="229">
        <v>0</v>
      </c>
      <c r="HO32" s="229">
        <v>0</v>
      </c>
      <c r="HP32" s="229">
        <v>2</v>
      </c>
      <c r="HQ32" s="229">
        <v>0</v>
      </c>
      <c r="HR32" s="229">
        <v>2</v>
      </c>
      <c r="HS32" s="229">
        <v>0</v>
      </c>
      <c r="HT32" s="229">
        <v>0</v>
      </c>
      <c r="HU32" s="229">
        <v>0</v>
      </c>
      <c r="HV32" s="229">
        <v>0</v>
      </c>
      <c r="HW32" s="229">
        <v>2</v>
      </c>
      <c r="HX32" s="229" t="e">
        <v>#DIV/0!</v>
      </c>
    </row>
    <row r="33" spans="1:232" s="8" customFormat="1" ht="12.75">
      <c r="A33" s="11"/>
      <c r="B33" s="187" t="s">
        <v>131</v>
      </c>
      <c r="C33" s="96">
        <v>494.1787355097299</v>
      </c>
      <c r="D33" s="96">
        <f t="shared" si="19"/>
        <v>23.637606879087002</v>
      </c>
      <c r="E33" s="96">
        <f t="shared" si="20"/>
        <v>11.36434630126</v>
      </c>
      <c r="F33" s="96">
        <f t="shared" si="21"/>
        <v>6.4399999999999995</v>
      </c>
      <c r="G33" s="96">
        <v>25.988282365664755</v>
      </c>
      <c r="H33" s="161">
        <v>47.519022775258456</v>
      </c>
      <c r="I33" s="163"/>
      <c r="J33" s="189">
        <f t="shared" si="22"/>
        <v>0.06677063430146492</v>
      </c>
      <c r="K33" s="190">
        <f t="shared" si="23"/>
        <v>0.019772142770090772</v>
      </c>
      <c r="L33" s="183"/>
      <c r="M33" s="20" t="s">
        <v>131</v>
      </c>
      <c r="N33" s="70">
        <f t="shared" si="24"/>
        <v>0</v>
      </c>
      <c r="O33" s="70">
        <f t="shared" si="25"/>
        <v>0</v>
      </c>
      <c r="P33" s="70">
        <f t="shared" si="26"/>
        <v>0</v>
      </c>
      <c r="Q33" s="70">
        <f t="shared" si="27"/>
        <v>-1</v>
      </c>
      <c r="R33" s="70">
        <f t="shared" si="28"/>
        <v>-1</v>
      </c>
      <c r="S33" s="70">
        <f t="shared" si="29"/>
        <v>-1</v>
      </c>
      <c r="T33" s="70"/>
      <c r="U33" s="70"/>
      <c r="V33" s="70"/>
      <c r="W33" s="38"/>
      <c r="X33" s="38" t="s">
        <v>131</v>
      </c>
      <c r="Y33" s="38" t="b">
        <f t="shared" si="30"/>
        <v>1</v>
      </c>
      <c r="Z33" s="44" t="s">
        <v>131</v>
      </c>
      <c r="AA33" s="58">
        <v>494.1787355097299</v>
      </c>
      <c r="AB33" s="58">
        <v>494.1787355097299</v>
      </c>
      <c r="AC33" s="44">
        <v>3.1747449481118495</v>
      </c>
      <c r="AD33" s="18">
        <f t="shared" si="31"/>
        <v>0</v>
      </c>
      <c r="AE33" s="38">
        <v>1</v>
      </c>
      <c r="AF33">
        <f t="shared" si="0"/>
        <v>493.4229361080804</v>
      </c>
      <c r="AG33">
        <f t="shared" si="32"/>
        <v>10.07900548556171</v>
      </c>
      <c r="AH33">
        <f t="shared" si="1"/>
        <v>0.2848623124367794</v>
      </c>
      <c r="AI33" s="44" t="s">
        <v>131</v>
      </c>
      <c r="AJ33" s="38">
        <v>21</v>
      </c>
      <c r="AK33" s="38"/>
      <c r="AL33" s="38"/>
      <c r="AM33">
        <f t="shared" si="2"/>
        <v>21</v>
      </c>
      <c r="AN33" s="12" t="s">
        <v>131</v>
      </c>
      <c r="AO33" s="88">
        <v>0.935971729924</v>
      </c>
      <c r="AP33" s="89">
        <v>0.419782973878</v>
      </c>
      <c r="AQ33" s="90">
        <v>6.578505446408</v>
      </c>
      <c r="AR33" s="91">
        <v>1.106766223325</v>
      </c>
      <c r="AS33" s="90">
        <v>16.123129702755</v>
      </c>
      <c r="AT33" s="91">
        <v>1.3953964127</v>
      </c>
      <c r="AU33" s="88">
        <f t="shared" si="33"/>
        <v>23.637606879087002</v>
      </c>
      <c r="AV33" s="89">
        <f t="shared" si="3"/>
        <v>3.34828036682697</v>
      </c>
      <c r="AW33" s="88">
        <v>0.16133241255</v>
      </c>
      <c r="AX33" s="89">
        <v>0.179203124334</v>
      </c>
      <c r="AY33" s="90">
        <v>2.81731332629</v>
      </c>
      <c r="AZ33" s="91">
        <v>0.823528811044</v>
      </c>
      <c r="BA33" s="90">
        <v>8.38570056242</v>
      </c>
      <c r="BB33" s="91">
        <v>1.148433280727</v>
      </c>
      <c r="BC33" s="88">
        <f t="shared" si="34"/>
        <v>11.36434630126</v>
      </c>
      <c r="BD33" s="89">
        <f t="shared" si="4"/>
        <v>2.0292124626719916</v>
      </c>
      <c r="BE33" s="89"/>
      <c r="BF33" s="88">
        <f t="shared" si="35"/>
        <v>23.637606879087002</v>
      </c>
      <c r="BG33" s="88">
        <f t="shared" si="36"/>
        <v>3.34828036682697</v>
      </c>
      <c r="BH33" s="18">
        <f t="shared" si="37"/>
        <v>0</v>
      </c>
      <c r="BI33">
        <v>1</v>
      </c>
      <c r="BJ33">
        <f t="shared" si="5"/>
        <v>24.962640314231187</v>
      </c>
      <c r="BK33">
        <f t="shared" si="38"/>
        <v>11.21098141487895</v>
      </c>
      <c r="BL33">
        <f t="shared" si="6"/>
        <v>0.24035027836973216</v>
      </c>
      <c r="BM33" s="89"/>
      <c r="BN33" s="88">
        <f t="shared" si="39"/>
        <v>11.36434630126</v>
      </c>
      <c r="BO33" s="88">
        <f t="shared" si="40"/>
        <v>2.0292124626719916</v>
      </c>
      <c r="BP33" s="18">
        <f t="shared" si="41"/>
        <v>0</v>
      </c>
      <c r="BQ33">
        <v>1</v>
      </c>
      <c r="BR33">
        <f t="shared" si="7"/>
        <v>12.559313113540455</v>
      </c>
      <c r="BS33">
        <f t="shared" si="42"/>
        <v>4.117703218663329</v>
      </c>
      <c r="BT33">
        <f t="shared" si="8"/>
        <v>0.17380661555900132</v>
      </c>
      <c r="BU33" s="89"/>
      <c r="BV33" s="89">
        <f t="shared" si="9"/>
        <v>21</v>
      </c>
      <c r="BW33" s="109" t="s">
        <v>131</v>
      </c>
      <c r="BX33" s="110">
        <v>6.4399999999999995</v>
      </c>
      <c r="BY33" s="111">
        <v>0.51</v>
      </c>
      <c r="BZ33" s="18">
        <f t="shared" si="43"/>
        <v>-1</v>
      </c>
      <c r="CA33">
        <v>1</v>
      </c>
      <c r="CB33">
        <f t="shared" si="10"/>
        <v>7.698787878787879</v>
      </c>
      <c r="CC33">
        <f t="shared" si="44"/>
        <v>0.2601</v>
      </c>
      <c r="CD33">
        <f t="shared" si="11"/>
        <v>0.12189203249162889</v>
      </c>
      <c r="CE33" s="111"/>
      <c r="CF33" s="89" t="b">
        <f t="shared" si="45"/>
        <v>1</v>
      </c>
      <c r="CG33" s="89" t="b">
        <f t="shared" si="46"/>
        <v>1</v>
      </c>
      <c r="CH33" s="89"/>
      <c r="CI33" t="b">
        <f t="shared" si="12"/>
        <v>1</v>
      </c>
      <c r="CJ33" s="44" t="s">
        <v>131</v>
      </c>
      <c r="CK33" s="38">
        <v>21</v>
      </c>
      <c r="CL33" s="38">
        <f t="shared" si="13"/>
        <v>21</v>
      </c>
      <c r="CM33" s="3" t="s">
        <v>131</v>
      </c>
      <c r="CN33" s="22">
        <v>494.1787355097299</v>
      </c>
      <c r="CO33" s="25">
        <v>25.988282365664755</v>
      </c>
      <c r="CP33" s="62">
        <v>2.1669328023599816</v>
      </c>
      <c r="CQ33" s="18">
        <f t="shared" si="47"/>
        <v>1</v>
      </c>
      <c r="CR33">
        <v>1</v>
      </c>
      <c r="CS33">
        <f t="shared" si="14"/>
        <v>13.610927397850723</v>
      </c>
      <c r="CT33">
        <f t="shared" si="48"/>
        <v>4.695597769943683</v>
      </c>
      <c r="CU33">
        <f t="shared" si="15"/>
        <v>0.19164910062699309</v>
      </c>
      <c r="CV33" s="38"/>
      <c r="CW33" s="38"/>
      <c r="CX33" s="38">
        <f t="shared" si="16"/>
        <v>21</v>
      </c>
      <c r="CY33" s="3" t="s">
        <v>131</v>
      </c>
      <c r="CZ33" s="130">
        <v>47.519022775258456</v>
      </c>
      <c r="DA33" s="92">
        <v>2.166182025093045</v>
      </c>
      <c r="DB33" s="18">
        <f t="shared" si="49"/>
        <v>1</v>
      </c>
      <c r="DC33">
        <v>1</v>
      </c>
      <c r="DD33">
        <f t="shared" si="17"/>
        <v>37.99968173811497</v>
      </c>
      <c r="DE33">
        <f t="shared" si="50"/>
        <v>4.692344565836206</v>
      </c>
      <c r="DF33">
        <f t="shared" si="18"/>
        <v>0.24107845938926778</v>
      </c>
      <c r="DG33" s="38"/>
      <c r="DH33">
        <v>21</v>
      </c>
      <c r="DI33" s="138" t="s">
        <v>131</v>
      </c>
      <c r="DJ33" s="139">
        <v>-0.32741833195997927</v>
      </c>
      <c r="DK33" s="139">
        <v>0.06677063430146492</v>
      </c>
      <c r="DL33" s="139">
        <v>0.06677063430146492</v>
      </c>
      <c r="DM33" s="139">
        <v>0.1130340666399815</v>
      </c>
      <c r="DN33" s="225">
        <v>-0.20064045633564095</v>
      </c>
      <c r="DO33" s="139">
        <v>0.019772142770090772</v>
      </c>
      <c r="DP33" s="226"/>
      <c r="DQ33" s="11" t="b">
        <v>1</v>
      </c>
      <c r="DR33" s="227">
        <v>-0.20064045633564095</v>
      </c>
      <c r="DS33" s="227">
        <v>0.019772142770090772</v>
      </c>
      <c r="DT33" s="227">
        <v>0.11541964817241916</v>
      </c>
      <c r="DU33" s="228" t="s">
        <v>45</v>
      </c>
      <c r="DV33" s="3" t="s">
        <v>131</v>
      </c>
      <c r="DW33" s="11">
        <v>1</v>
      </c>
      <c r="DX33" s="226" t="s">
        <v>45</v>
      </c>
      <c r="DY33" s="227">
        <v>-0.08256027470306992</v>
      </c>
      <c r="DZ33" s="227">
        <v>0.07890634945340486</v>
      </c>
      <c r="EA33" s="227">
        <v>-0.32741833195997927</v>
      </c>
      <c r="EB33" s="227">
        <v>0.06458677149345775</v>
      </c>
      <c r="EC33" s="227">
        <v>0.06677063430146492</v>
      </c>
      <c r="ED33" s="227">
        <v>0.11813787055465935</v>
      </c>
      <c r="EE33" s="227">
        <v>0.06677063430146492</v>
      </c>
      <c r="EF33" s="227">
        <v>0.11813787055465935</v>
      </c>
      <c r="EG33" s="227">
        <v>-0.022743302697345147</v>
      </c>
      <c r="EH33" s="227">
        <v>0.07088259243854801</v>
      </c>
      <c r="EI33" s="227">
        <v>0.12827978686634892</v>
      </c>
      <c r="EJ33" s="227">
        <v>0.07297765867430107</v>
      </c>
      <c r="EK33" s="227">
        <v>0.1130340666399815</v>
      </c>
      <c r="EL33" s="227">
        <v>0.08373607583946593</v>
      </c>
      <c r="EM33" s="227">
        <v>-0.20064045633564095</v>
      </c>
      <c r="EN33" s="227">
        <v>0.059378804353956</v>
      </c>
      <c r="EO33" s="227">
        <v>-0.019772142770090772</v>
      </c>
      <c r="EP33" s="227">
        <v>0.060922850692419164</v>
      </c>
      <c r="EQ33" s="227">
        <v>0.11541964817241916</v>
      </c>
      <c r="ER33" s="227">
        <v>0.07813669307721985</v>
      </c>
      <c r="ES33" s="227"/>
      <c r="ET33" s="227">
        <v>-0.1272190892364401</v>
      </c>
      <c r="EU33" s="227">
        <v>0.0034379549818672763</v>
      </c>
      <c r="EV33" s="227">
        <v>-0.0643518822702075</v>
      </c>
      <c r="EW33" s="227">
        <v>0.00392097248548978</v>
      </c>
      <c r="EX33" s="227">
        <v>0.032025334903677864</v>
      </c>
      <c r="EY33" s="227">
        <v>0.00422514177194904</v>
      </c>
      <c r="EZ33" s="227">
        <v>0.14541583296041846</v>
      </c>
      <c r="FA33" s="227">
        <v>0.002771732434663814</v>
      </c>
      <c r="FB33" s="227">
        <v>0.15788012161820172</v>
      </c>
      <c r="FC33" s="227">
        <v>0.0040374610847099405</v>
      </c>
      <c r="FD33" s="227">
        <v>0.06043176352235217</v>
      </c>
      <c r="FE33" s="227">
        <v>0.0033643388194622872</v>
      </c>
      <c r="FF33" s="227">
        <v>0.13040913139617555</v>
      </c>
      <c r="FG33" s="227">
        <v>0.003561756911845914</v>
      </c>
      <c r="FH33" s="227">
        <v>-0.07188231231689249</v>
      </c>
      <c r="FI33" s="227">
        <v>0.00452577168140248</v>
      </c>
      <c r="FJ33" s="227">
        <v>-0.15288761155144032</v>
      </c>
      <c r="FK33" s="227">
        <v>0.003352990070887736</v>
      </c>
      <c r="FL33" s="227">
        <v>0.27169213815565385</v>
      </c>
      <c r="FM33" s="227">
        <v>0.002703360118692213</v>
      </c>
      <c r="FN33" s="138" t="s">
        <v>131</v>
      </c>
      <c r="FO33" s="229">
        <v>0</v>
      </c>
      <c r="FP33" s="229">
        <v>0</v>
      </c>
      <c r="FQ33" s="229">
        <v>-1</v>
      </c>
      <c r="FR33" s="229">
        <v>0</v>
      </c>
      <c r="FS33" s="229">
        <v>0</v>
      </c>
      <c r="FT33" s="229">
        <v>0</v>
      </c>
      <c r="FU33" s="229">
        <v>0</v>
      </c>
      <c r="FV33" s="229">
        <v>0</v>
      </c>
      <c r="FW33" s="229">
        <v>-1</v>
      </c>
      <c r="FX33" s="229">
        <v>0</v>
      </c>
      <c r="FY33" s="229">
        <v>0</v>
      </c>
      <c r="FZ33" s="229">
        <v>0</v>
      </c>
      <c r="GA33" s="229">
        <v>0</v>
      </c>
      <c r="GB33" s="229">
        <v>0</v>
      </c>
      <c r="GC33" s="229">
        <v>-1</v>
      </c>
      <c r="GD33" s="229">
        <v>0</v>
      </c>
      <c r="GE33" s="230">
        <v>1</v>
      </c>
      <c r="GF33" s="230">
        <v>0</v>
      </c>
      <c r="GG33" s="229">
        <v>-1</v>
      </c>
      <c r="GH33" s="229" t="e">
        <v>#VALUE!</v>
      </c>
      <c r="GI33" s="11"/>
      <c r="GJ33" s="229">
        <v>0</v>
      </c>
      <c r="GK33" s="229">
        <v>0</v>
      </c>
      <c r="GL33" s="229">
        <v>1</v>
      </c>
      <c r="GM33" s="229">
        <v>0</v>
      </c>
      <c r="GN33" s="229">
        <v>0</v>
      </c>
      <c r="GO33" s="229">
        <v>0</v>
      </c>
      <c r="GP33" s="229">
        <v>0</v>
      </c>
      <c r="GQ33" s="229">
        <v>1</v>
      </c>
      <c r="GR33" s="229">
        <v>0</v>
      </c>
      <c r="GS33" s="229">
        <v>0</v>
      </c>
      <c r="GT33" s="229">
        <v>0</v>
      </c>
      <c r="GU33" s="229">
        <v>0</v>
      </c>
      <c r="GV33" s="229">
        <v>0</v>
      </c>
      <c r="GW33" s="229">
        <v>0</v>
      </c>
      <c r="GX33" s="229">
        <v>1</v>
      </c>
      <c r="GY33" s="229">
        <v>1</v>
      </c>
      <c r="GZ33" s="229">
        <v>0</v>
      </c>
      <c r="HA33" s="229">
        <v>0</v>
      </c>
      <c r="HB33" s="229">
        <v>0</v>
      </c>
      <c r="HC33" s="229" t="e">
        <v>#DIV/0!</v>
      </c>
      <c r="HD33" s="11"/>
      <c r="HE33" s="229">
        <v>0</v>
      </c>
      <c r="HF33" s="229">
        <v>0</v>
      </c>
      <c r="HG33" s="229">
        <v>6</v>
      </c>
      <c r="HH33" s="229">
        <v>0</v>
      </c>
      <c r="HI33" s="229">
        <v>0</v>
      </c>
      <c r="HJ33" s="229">
        <v>0</v>
      </c>
      <c r="HK33" s="229">
        <v>0</v>
      </c>
      <c r="HL33" s="229">
        <v>2</v>
      </c>
      <c r="HM33" s="229">
        <v>0</v>
      </c>
      <c r="HN33" s="229">
        <v>0</v>
      </c>
      <c r="HO33" s="229">
        <v>0</v>
      </c>
      <c r="HP33" s="229">
        <v>0</v>
      </c>
      <c r="HQ33" s="229">
        <v>0</v>
      </c>
      <c r="HR33" s="229">
        <v>0</v>
      </c>
      <c r="HS33" s="229">
        <v>6</v>
      </c>
      <c r="HT33" s="229">
        <v>2</v>
      </c>
      <c r="HU33" s="229">
        <v>0</v>
      </c>
      <c r="HV33" s="229">
        <v>0</v>
      </c>
      <c r="HW33" s="229">
        <v>0</v>
      </c>
      <c r="HX33" s="229" t="e">
        <v>#DIV/0!</v>
      </c>
    </row>
    <row r="34" spans="1:232" s="8" customFormat="1" ht="12.75">
      <c r="A34" s="11"/>
      <c r="B34" s="187" t="s">
        <v>127</v>
      </c>
      <c r="C34" s="96">
        <v>489.3349035026325</v>
      </c>
      <c r="D34" s="96">
        <f t="shared" si="19"/>
        <v>24.734378576563003</v>
      </c>
      <c r="E34" s="96">
        <f t="shared" si="20"/>
        <v>10.818309535636999</v>
      </c>
      <c r="F34" s="96">
        <f t="shared" si="21"/>
        <v>9.8</v>
      </c>
      <c r="G34" s="96">
        <v>16.515687745946067</v>
      </c>
      <c r="H34" s="161">
        <v>29.70308291706418</v>
      </c>
      <c r="I34" s="163"/>
      <c r="J34" s="189">
        <f t="shared" si="22"/>
        <v>0.0390591816727234</v>
      </c>
      <c r="K34" s="190">
        <f t="shared" si="23"/>
        <v>0.3872676029385625</v>
      </c>
      <c r="L34" s="183"/>
      <c r="M34" s="20" t="s">
        <v>127</v>
      </c>
      <c r="N34" s="70">
        <f t="shared" si="24"/>
        <v>0</v>
      </c>
      <c r="O34" s="70">
        <f t="shared" si="25"/>
        <v>0</v>
      </c>
      <c r="P34" s="70">
        <f t="shared" si="26"/>
        <v>0</v>
      </c>
      <c r="Q34" s="70">
        <f t="shared" si="27"/>
        <v>1</v>
      </c>
      <c r="R34" s="70">
        <f t="shared" si="28"/>
        <v>0</v>
      </c>
      <c r="S34" s="70">
        <f t="shared" si="29"/>
        <v>1</v>
      </c>
      <c r="T34" s="70"/>
      <c r="U34" s="70"/>
      <c r="V34" s="70"/>
      <c r="W34" s="38"/>
      <c r="X34" s="38" t="s">
        <v>127</v>
      </c>
      <c r="Y34" s="38" t="b">
        <f t="shared" si="30"/>
        <v>1</v>
      </c>
      <c r="Z34" s="44" t="s">
        <v>127</v>
      </c>
      <c r="AA34" s="58">
        <v>489.3349035026325</v>
      </c>
      <c r="AB34" s="58">
        <v>489.3349035026325</v>
      </c>
      <c r="AC34" s="44">
        <v>3.0668589984269374</v>
      </c>
      <c r="AD34" s="18">
        <f t="shared" si="31"/>
        <v>0</v>
      </c>
      <c r="AE34" s="38">
        <v>1</v>
      </c>
      <c r="AF34">
        <f t="shared" si="0"/>
        <v>493.5697188961742</v>
      </c>
      <c r="AG34">
        <f t="shared" si="32"/>
        <v>9.405624116232278</v>
      </c>
      <c r="AH34">
        <f t="shared" si="1"/>
        <v>0.285036148358677</v>
      </c>
      <c r="AI34" s="44" t="s">
        <v>127</v>
      </c>
      <c r="AJ34" s="38">
        <v>22</v>
      </c>
      <c r="AK34" s="38"/>
      <c r="AL34" s="38"/>
      <c r="AM34">
        <f t="shared" si="2"/>
        <v>22</v>
      </c>
      <c r="AN34" s="12" t="s">
        <v>127</v>
      </c>
      <c r="AO34" s="88">
        <v>1.102552697606</v>
      </c>
      <c r="AP34" s="89">
        <v>0.246717331895</v>
      </c>
      <c r="AQ34" s="90">
        <v>6.108366413567</v>
      </c>
      <c r="AR34" s="91">
        <v>0.672402096407</v>
      </c>
      <c r="AS34" s="90">
        <v>17.52345946539</v>
      </c>
      <c r="AT34" s="91">
        <v>1.191393308935</v>
      </c>
      <c r="AU34" s="88">
        <f t="shared" si="33"/>
        <v>24.734378576563003</v>
      </c>
      <c r="AV34" s="89">
        <f t="shared" si="3"/>
        <v>1.9324120376850042</v>
      </c>
      <c r="AW34" s="88">
        <v>0.138670376194</v>
      </c>
      <c r="AX34" s="89">
        <v>0.095478126225</v>
      </c>
      <c r="AY34" s="90">
        <v>1.976233439901</v>
      </c>
      <c r="AZ34" s="91">
        <v>0.456517087999</v>
      </c>
      <c r="BA34" s="90">
        <v>8.703405719542</v>
      </c>
      <c r="BB34" s="91">
        <v>0.977885181518</v>
      </c>
      <c r="BC34" s="88">
        <f t="shared" si="34"/>
        <v>10.818309535636999</v>
      </c>
      <c r="BD34" s="89">
        <f t="shared" si="4"/>
        <v>1.1737833524550154</v>
      </c>
      <c r="BE34" s="89"/>
      <c r="BF34" s="88">
        <f t="shared" si="35"/>
        <v>24.734378576563003</v>
      </c>
      <c r="BG34" s="88">
        <f t="shared" si="36"/>
        <v>1.9324120376850042</v>
      </c>
      <c r="BH34" s="18">
        <f t="shared" si="37"/>
        <v>0</v>
      </c>
      <c r="BI34">
        <v>1</v>
      </c>
      <c r="BJ34">
        <f t="shared" si="5"/>
        <v>24.929404808247064</v>
      </c>
      <c r="BK34">
        <f t="shared" si="38"/>
        <v>3.73421628338991</v>
      </c>
      <c r="BL34">
        <f t="shared" si="6"/>
        <v>0.2430399368100284</v>
      </c>
      <c r="BM34" s="89"/>
      <c r="BN34" s="88">
        <f t="shared" si="39"/>
        <v>10.818309535636999</v>
      </c>
      <c r="BO34" s="88">
        <f t="shared" si="40"/>
        <v>1.1737833524550154</v>
      </c>
      <c r="BP34" s="18">
        <f t="shared" si="41"/>
        <v>0</v>
      </c>
      <c r="BQ34">
        <v>1</v>
      </c>
      <c r="BR34">
        <f t="shared" si="7"/>
        <v>12.575859682195697</v>
      </c>
      <c r="BS34">
        <f t="shared" si="42"/>
        <v>1.377767358500535</v>
      </c>
      <c r="BT34">
        <f t="shared" si="8"/>
        <v>0.17605186059687045</v>
      </c>
      <c r="BU34" s="89"/>
      <c r="BV34" s="89">
        <f t="shared" si="9"/>
        <v>22</v>
      </c>
      <c r="BW34" s="109" t="s">
        <v>127</v>
      </c>
      <c r="BX34" s="110">
        <v>9.8</v>
      </c>
      <c r="BY34" s="111">
        <v>0.51</v>
      </c>
      <c r="BZ34" s="18">
        <f t="shared" si="43"/>
        <v>1</v>
      </c>
      <c r="CA34">
        <v>1</v>
      </c>
      <c r="CB34">
        <f t="shared" si="10"/>
        <v>7.596969696969697</v>
      </c>
      <c r="CC34">
        <f t="shared" si="44"/>
        <v>0.2601</v>
      </c>
      <c r="CD34">
        <f t="shared" si="11"/>
        <v>0.12189203249162889</v>
      </c>
      <c r="CE34" s="111"/>
      <c r="CF34" s="89" t="b">
        <f t="shared" si="45"/>
        <v>1</v>
      </c>
      <c r="CG34" s="89" t="b">
        <f t="shared" si="46"/>
        <v>1</v>
      </c>
      <c r="CH34" s="89"/>
      <c r="CI34" t="b">
        <f t="shared" si="12"/>
        <v>1</v>
      </c>
      <c r="CJ34" s="44" t="s">
        <v>127</v>
      </c>
      <c r="CK34" s="38">
        <v>22</v>
      </c>
      <c r="CL34" s="38">
        <f t="shared" si="13"/>
        <v>22</v>
      </c>
      <c r="CM34" s="3" t="s">
        <v>127</v>
      </c>
      <c r="CN34" s="22">
        <v>489.3349035026325</v>
      </c>
      <c r="CO34" s="5">
        <v>16.515687745946067</v>
      </c>
      <c r="CP34" s="62">
        <v>1.6030996047517307</v>
      </c>
      <c r="CQ34" s="18">
        <f t="shared" si="47"/>
        <v>0</v>
      </c>
      <c r="CR34">
        <v>1</v>
      </c>
      <c r="CS34">
        <f t="shared" si="14"/>
        <v>13.89797571966038</v>
      </c>
      <c r="CT34">
        <f t="shared" si="48"/>
        <v>2.5699283427551554</v>
      </c>
      <c r="CU34">
        <f t="shared" si="15"/>
        <v>0.1929951578070888</v>
      </c>
      <c r="CV34" s="38"/>
      <c r="CW34" s="38"/>
      <c r="CX34" s="38">
        <f t="shared" si="16"/>
        <v>22</v>
      </c>
      <c r="CY34" s="3" t="s">
        <v>127</v>
      </c>
      <c r="CZ34" s="130">
        <v>29.70308291706418</v>
      </c>
      <c r="DA34" s="92">
        <v>1.567826773997632</v>
      </c>
      <c r="DB34" s="18">
        <f t="shared" si="49"/>
        <v>-1</v>
      </c>
      <c r="DC34">
        <v>1</v>
      </c>
      <c r="DD34">
        <f t="shared" si="17"/>
        <v>38.5395587035148</v>
      </c>
      <c r="DE34">
        <f t="shared" si="50"/>
        <v>2.4580807932638216</v>
      </c>
      <c r="DF34">
        <f t="shared" si="18"/>
        <v>0.24221535343420747</v>
      </c>
      <c r="DG34" s="38"/>
      <c r="DH34">
        <v>22</v>
      </c>
      <c r="DI34" s="138" t="s">
        <v>127</v>
      </c>
      <c r="DJ34" s="139">
        <v>0.13940402581151437</v>
      </c>
      <c r="DK34" s="139">
        <v>-0.04919356203465782</v>
      </c>
      <c r="DL34" s="139">
        <v>0.0390591816727234</v>
      </c>
      <c r="DM34" s="139">
        <v>0.2441503529787724</v>
      </c>
      <c r="DN34" s="225">
        <v>-0.018164465048757614</v>
      </c>
      <c r="DO34" s="139">
        <v>0.3872676029385625</v>
      </c>
      <c r="DP34" s="226"/>
      <c r="DQ34" s="11" t="b">
        <v>1</v>
      </c>
      <c r="DR34" s="227">
        <v>-0.018164465048757614</v>
      </c>
      <c r="DS34" s="227">
        <v>0.3872676029385625</v>
      </c>
      <c r="DT34" s="227">
        <v>0.3956363418354109</v>
      </c>
      <c r="DU34" s="228" t="s">
        <v>41</v>
      </c>
      <c r="DV34" s="3" t="s">
        <v>127</v>
      </c>
      <c r="DW34" s="11">
        <v>1</v>
      </c>
      <c r="DX34" s="226" t="s">
        <v>41</v>
      </c>
      <c r="DY34" s="227">
        <v>-0.09132716071036093</v>
      </c>
      <c r="DZ34" s="227">
        <v>0.07132630996393335</v>
      </c>
      <c r="EA34" s="227">
        <v>0.13940402581151437</v>
      </c>
      <c r="EB34" s="227">
        <v>0.0680746361975113</v>
      </c>
      <c r="EC34" s="227">
        <v>-0.04919356203465782</v>
      </c>
      <c r="ED34" s="227">
        <v>0.10062498407564853</v>
      </c>
      <c r="EE34" s="227">
        <v>0.0390591816727234</v>
      </c>
      <c r="EF34" s="227">
        <v>0.09584498319818709</v>
      </c>
      <c r="EG34" s="227">
        <v>0.13327399455354572</v>
      </c>
      <c r="EH34" s="227">
        <v>0.11647732134181303</v>
      </c>
      <c r="EI34" s="227">
        <v>0.23728395266571303</v>
      </c>
      <c r="EJ34" s="227">
        <v>0.0456701757204985</v>
      </c>
      <c r="EK34" s="227">
        <v>0.2441503529787724</v>
      </c>
      <c r="EL34" s="227">
        <v>0.0713839814361793</v>
      </c>
      <c r="EM34" s="227">
        <v>-0.018164465048757614</v>
      </c>
      <c r="EN34" s="227">
        <v>0.16857489996476352</v>
      </c>
      <c r="EO34" s="227">
        <v>-0.3872676029385625</v>
      </c>
      <c r="EP34" s="227">
        <v>0.05273191978224578</v>
      </c>
      <c r="EQ34" s="227">
        <v>0.3956363418354109</v>
      </c>
      <c r="ER34" s="227">
        <v>0.06488626689391357</v>
      </c>
      <c r="ES34" s="227"/>
      <c r="ET34" s="227">
        <v>-0.12695342602409793</v>
      </c>
      <c r="EU34" s="227">
        <v>0.003464944023044882</v>
      </c>
      <c r="EV34" s="227">
        <v>-0.07849801432388913</v>
      </c>
      <c r="EW34" s="227">
        <v>0.003907747174171969</v>
      </c>
      <c r="EX34" s="227">
        <v>0.03553940145931794</v>
      </c>
      <c r="EY34" s="227">
        <v>0.0042944147239177945</v>
      </c>
      <c r="EZ34" s="227">
        <v>0.14625557394916822</v>
      </c>
      <c r="FA34" s="227">
        <v>0.0028433196467714914</v>
      </c>
      <c r="FB34" s="227">
        <v>0.1531523247318111</v>
      </c>
      <c r="FC34" s="227">
        <v>0.0038637860931717075</v>
      </c>
      <c r="FD34" s="227">
        <v>0.057128606982977496</v>
      </c>
      <c r="FE34" s="227">
        <v>0.00346101834883175</v>
      </c>
      <c r="FF34" s="227">
        <v>0.12643591059803036</v>
      </c>
      <c r="FG34" s="227">
        <v>0.0036065745097872866</v>
      </c>
      <c r="FH34" s="227">
        <v>-0.0774118878104344</v>
      </c>
      <c r="FI34" s="227">
        <v>0.004091506290372058</v>
      </c>
      <c r="FJ34" s="227">
        <v>-0.14175138548572905</v>
      </c>
      <c r="FK34" s="227">
        <v>0.0033817968868828856</v>
      </c>
      <c r="FL34" s="227">
        <v>0.2632007231961693</v>
      </c>
      <c r="FM34" s="227">
        <v>0.002745275321101119</v>
      </c>
      <c r="FN34" s="138" t="s">
        <v>127</v>
      </c>
      <c r="FO34" s="229">
        <v>0</v>
      </c>
      <c r="FP34" s="229">
        <v>0</v>
      </c>
      <c r="FQ34" s="229">
        <v>1</v>
      </c>
      <c r="FR34" s="229">
        <v>0</v>
      </c>
      <c r="FS34" s="229">
        <v>0</v>
      </c>
      <c r="FT34" s="229">
        <v>0</v>
      </c>
      <c r="FU34" s="229">
        <v>0</v>
      </c>
      <c r="FV34" s="229">
        <v>0</v>
      </c>
      <c r="FW34" s="229">
        <v>0</v>
      </c>
      <c r="FX34" s="229">
        <v>0</v>
      </c>
      <c r="FY34" s="229">
        <v>1</v>
      </c>
      <c r="FZ34" s="229">
        <v>0</v>
      </c>
      <c r="GA34" s="229">
        <v>0</v>
      </c>
      <c r="GB34" s="229">
        <v>0</v>
      </c>
      <c r="GC34" s="229">
        <v>0</v>
      </c>
      <c r="GD34" s="229">
        <v>0</v>
      </c>
      <c r="GE34" s="230">
        <v>-1</v>
      </c>
      <c r="GF34" s="230">
        <v>0</v>
      </c>
      <c r="GG34" s="229">
        <v>1</v>
      </c>
      <c r="GH34" s="229" t="e">
        <v>#VALUE!</v>
      </c>
      <c r="GI34" s="11"/>
      <c r="GJ34" s="229">
        <v>0</v>
      </c>
      <c r="GK34" s="229">
        <v>0</v>
      </c>
      <c r="GL34" s="229">
        <v>1</v>
      </c>
      <c r="GM34" s="229">
        <v>0</v>
      </c>
      <c r="GN34" s="229">
        <v>0</v>
      </c>
      <c r="GO34" s="229">
        <v>1</v>
      </c>
      <c r="GP34" s="229">
        <v>0</v>
      </c>
      <c r="GQ34" s="229">
        <v>0</v>
      </c>
      <c r="GR34" s="229">
        <v>0</v>
      </c>
      <c r="GS34" s="229">
        <v>0</v>
      </c>
      <c r="GT34" s="229">
        <v>1</v>
      </c>
      <c r="GU34" s="229">
        <v>0</v>
      </c>
      <c r="GV34" s="229">
        <v>1</v>
      </c>
      <c r="GW34" s="229">
        <v>1</v>
      </c>
      <c r="GX34" s="229">
        <v>0</v>
      </c>
      <c r="GY34" s="229">
        <v>0</v>
      </c>
      <c r="GZ34" s="229">
        <v>1</v>
      </c>
      <c r="HA34" s="229">
        <v>0</v>
      </c>
      <c r="HB34" s="229">
        <v>1</v>
      </c>
      <c r="HC34" s="229" t="e">
        <v>#DIV/0!</v>
      </c>
      <c r="HD34" s="11"/>
      <c r="HE34" s="229">
        <v>0</v>
      </c>
      <c r="HF34" s="229">
        <v>0</v>
      </c>
      <c r="HG34" s="229">
        <v>3</v>
      </c>
      <c r="HH34" s="229">
        <v>0</v>
      </c>
      <c r="HI34" s="229">
        <v>0</v>
      </c>
      <c r="HJ34" s="229">
        <v>2</v>
      </c>
      <c r="HK34" s="229">
        <v>0</v>
      </c>
      <c r="HL34" s="229">
        <v>0</v>
      </c>
      <c r="HM34" s="229">
        <v>0</v>
      </c>
      <c r="HN34" s="229">
        <v>0</v>
      </c>
      <c r="HO34" s="229">
        <v>3</v>
      </c>
      <c r="HP34" s="229">
        <v>0</v>
      </c>
      <c r="HQ34" s="229">
        <v>2</v>
      </c>
      <c r="HR34" s="229">
        <v>2</v>
      </c>
      <c r="HS34" s="229">
        <v>0</v>
      </c>
      <c r="HT34" s="229">
        <v>0</v>
      </c>
      <c r="HU34" s="229">
        <v>6</v>
      </c>
      <c r="HV34" s="229">
        <v>0</v>
      </c>
      <c r="HW34" s="229">
        <v>3</v>
      </c>
      <c r="HX34" s="229" t="e">
        <v>#DIV/0!</v>
      </c>
    </row>
    <row r="35" spans="1:232" s="8" customFormat="1" ht="12.75">
      <c r="A35" s="11"/>
      <c r="B35" s="187" t="s">
        <v>96</v>
      </c>
      <c r="C35" s="96">
        <v>486.0510915117713</v>
      </c>
      <c r="D35" s="96">
        <f t="shared" si="19"/>
        <v>28.900009390938003</v>
      </c>
      <c r="E35" s="96">
        <f t="shared" si="20"/>
        <v>12.693009376898</v>
      </c>
      <c r="F35" s="96">
        <f t="shared" si="21"/>
        <v>7.969999999999999</v>
      </c>
      <c r="G35" s="96">
        <v>11.822375539615248</v>
      </c>
      <c r="H35" s="161">
        <v>32.39656119139555</v>
      </c>
      <c r="I35" s="163"/>
      <c r="J35" s="189">
        <f t="shared" si="22"/>
        <v>0.1262499078650046</v>
      </c>
      <c r="K35" s="190">
        <f t="shared" si="23"/>
        <v>0.4977866763762431</v>
      </c>
      <c r="L35" s="183"/>
      <c r="M35" s="21" t="s">
        <v>96</v>
      </c>
      <c r="N35" s="70">
        <f t="shared" si="24"/>
        <v>-1</v>
      </c>
      <c r="O35" s="70">
        <f t="shared" si="25"/>
        <v>-1</v>
      </c>
      <c r="P35" s="70">
        <f t="shared" si="26"/>
        <v>0</v>
      </c>
      <c r="Q35" s="70">
        <f t="shared" si="27"/>
        <v>0</v>
      </c>
      <c r="R35" s="70">
        <f t="shared" si="28"/>
        <v>1</v>
      </c>
      <c r="S35" s="70">
        <f t="shared" si="29"/>
        <v>1</v>
      </c>
      <c r="T35" s="70"/>
      <c r="U35" s="70"/>
      <c r="V35" s="70"/>
      <c r="W35" s="38"/>
      <c r="X35" s="38" t="s">
        <v>96</v>
      </c>
      <c r="Y35" s="38" t="b">
        <f t="shared" si="30"/>
        <v>1</v>
      </c>
      <c r="Z35" s="44" t="s">
        <v>96</v>
      </c>
      <c r="AA35" s="58">
        <v>486.0510915117713</v>
      </c>
      <c r="AB35" s="58">
        <v>486.0510915117713</v>
      </c>
      <c r="AC35" s="44">
        <v>1.5721535902737938</v>
      </c>
      <c r="AD35" s="18">
        <f t="shared" si="31"/>
        <v>-1</v>
      </c>
      <c r="AE35" s="38">
        <v>1</v>
      </c>
      <c r="AF35">
        <f t="shared" si="0"/>
        <v>493.6692283504427</v>
      </c>
      <c r="AG35">
        <f t="shared" si="32"/>
        <v>2.4716669114107797</v>
      </c>
      <c r="AH35">
        <f t="shared" si="1"/>
        <v>0.287433739243173</v>
      </c>
      <c r="AI35" s="44" t="s">
        <v>96</v>
      </c>
      <c r="AJ35" s="38">
        <v>23</v>
      </c>
      <c r="AK35" s="38"/>
      <c r="AL35" s="38"/>
      <c r="AM35">
        <f t="shared" si="2"/>
        <v>23</v>
      </c>
      <c r="AN35" s="12" t="s">
        <v>96</v>
      </c>
      <c r="AO35" s="88">
        <v>2.292268489515</v>
      </c>
      <c r="AP35" s="89">
        <v>0.357524832063</v>
      </c>
      <c r="AQ35" s="90">
        <v>7.700353674061</v>
      </c>
      <c r="AR35" s="91">
        <v>0.492944577232</v>
      </c>
      <c r="AS35" s="90">
        <v>18.907387227362</v>
      </c>
      <c r="AT35" s="91">
        <v>0.729314483559</v>
      </c>
      <c r="AU35" s="88">
        <f t="shared" si="33"/>
        <v>28.900009390938003</v>
      </c>
      <c r="AV35" s="89">
        <f t="shared" si="3"/>
        <v>0.9027179776930425</v>
      </c>
      <c r="AW35" s="88">
        <v>0.49150675974</v>
      </c>
      <c r="AX35" s="89">
        <v>0.140649652194</v>
      </c>
      <c r="AY35" s="90">
        <v>2.608417242304</v>
      </c>
      <c r="AZ35" s="91">
        <v>0.312167241977</v>
      </c>
      <c r="BA35" s="90">
        <v>9.593085374854</v>
      </c>
      <c r="BB35" s="91">
        <v>0.499078376536</v>
      </c>
      <c r="BC35" s="88">
        <f t="shared" si="34"/>
        <v>12.693009376898</v>
      </c>
      <c r="BD35" s="89">
        <f t="shared" si="4"/>
        <v>0.36630993755162944</v>
      </c>
      <c r="BE35" s="89"/>
      <c r="BF35" s="88">
        <f t="shared" si="35"/>
        <v>28.900009390938003</v>
      </c>
      <c r="BG35" s="88">
        <f t="shared" si="36"/>
        <v>0.9027179776930425</v>
      </c>
      <c r="BH35" s="18">
        <f t="shared" si="37"/>
        <v>1</v>
      </c>
      <c r="BI35">
        <v>1</v>
      </c>
      <c r="BJ35">
        <f t="shared" si="5"/>
        <v>24.803173571447825</v>
      </c>
      <c r="BK35">
        <f t="shared" si="38"/>
        <v>0.8148997472502164</v>
      </c>
      <c r="BL35">
        <f t="shared" si="6"/>
        <v>0.24497745162134585</v>
      </c>
      <c r="BM35" s="89"/>
      <c r="BN35" s="88">
        <f t="shared" si="39"/>
        <v>12.693009376898</v>
      </c>
      <c r="BO35" s="88">
        <f t="shared" si="40"/>
        <v>0.36630993755162944</v>
      </c>
      <c r="BP35" s="18">
        <f t="shared" si="41"/>
        <v>0</v>
      </c>
      <c r="BQ35">
        <v>1</v>
      </c>
      <c r="BR35">
        <f t="shared" si="7"/>
        <v>12.51905059609688</v>
      </c>
      <c r="BS35">
        <f t="shared" si="42"/>
        <v>0.13418297034907867</v>
      </c>
      <c r="BT35">
        <f t="shared" si="8"/>
        <v>0.1781452754804489</v>
      </c>
      <c r="BU35" s="89"/>
      <c r="BV35" s="89">
        <f t="shared" si="9"/>
        <v>23</v>
      </c>
      <c r="BW35" s="109" t="s">
        <v>96</v>
      </c>
      <c r="BX35" s="110">
        <v>7.969999999999999</v>
      </c>
      <c r="BY35" s="111">
        <v>0.27</v>
      </c>
      <c r="BZ35" s="18">
        <f t="shared" si="43"/>
        <v>0</v>
      </c>
      <c r="CA35">
        <v>1</v>
      </c>
      <c r="CB35">
        <f t="shared" si="10"/>
        <v>7.652424242424242</v>
      </c>
      <c r="CC35">
        <f t="shared" si="44"/>
        <v>0.0729</v>
      </c>
      <c r="CD35">
        <f t="shared" si="11"/>
        <v>0.12279272478396855</v>
      </c>
      <c r="CE35" s="111"/>
      <c r="CF35" s="89" t="b">
        <f t="shared" si="45"/>
        <v>1</v>
      </c>
      <c r="CG35" s="89" t="b">
        <f t="shared" si="46"/>
        <v>1</v>
      </c>
      <c r="CH35" s="89"/>
      <c r="CI35" t="b">
        <f t="shared" si="12"/>
        <v>1</v>
      </c>
      <c r="CJ35" s="44" t="s">
        <v>96</v>
      </c>
      <c r="CK35" s="38">
        <v>23</v>
      </c>
      <c r="CL35" s="38">
        <f t="shared" si="13"/>
        <v>23</v>
      </c>
      <c r="CM35" s="3" t="s">
        <v>96</v>
      </c>
      <c r="CN35" s="22">
        <v>486.0510915117713</v>
      </c>
      <c r="CO35" s="25">
        <v>11.822375539615248</v>
      </c>
      <c r="CP35" s="62">
        <v>0.7354918624011328</v>
      </c>
      <c r="CQ35" s="18">
        <f t="shared" si="47"/>
        <v>-1</v>
      </c>
      <c r="CR35">
        <v>1</v>
      </c>
      <c r="CS35">
        <f t="shared" si="14"/>
        <v>14.040197301670407</v>
      </c>
      <c r="CT35">
        <f t="shared" si="48"/>
        <v>0.540948279658287</v>
      </c>
      <c r="CU35">
        <f t="shared" si="15"/>
        <v>0.19504828187260626</v>
      </c>
      <c r="CV35" s="38"/>
      <c r="CW35" s="38"/>
      <c r="CX35" s="38">
        <f t="shared" si="16"/>
        <v>23</v>
      </c>
      <c r="CY35" s="3" t="s">
        <v>96</v>
      </c>
      <c r="CZ35" s="130">
        <v>32.39656119139555</v>
      </c>
      <c r="DA35" s="92">
        <v>1.2716622358444851</v>
      </c>
      <c r="DB35" s="18">
        <f t="shared" si="49"/>
        <v>-1</v>
      </c>
      <c r="DC35">
        <v>1</v>
      </c>
      <c r="DD35">
        <f t="shared" si="17"/>
        <v>38.457938149747186</v>
      </c>
      <c r="DE35">
        <f t="shared" si="50"/>
        <v>1.617124842072995</v>
      </c>
      <c r="DF35">
        <f t="shared" si="18"/>
        <v>0.24277610576288078</v>
      </c>
      <c r="DG35" s="38"/>
      <c r="DH35">
        <v>23</v>
      </c>
      <c r="DI35" s="138" t="s">
        <v>96</v>
      </c>
      <c r="DJ35" s="139">
        <v>-0.062469187844892464</v>
      </c>
      <c r="DK35" s="139">
        <v>0.15672698054166784</v>
      </c>
      <c r="DL35" s="139">
        <v>0.1262499078650046</v>
      </c>
      <c r="DM35" s="139">
        <v>0.1512809324039996</v>
      </c>
      <c r="DN35" s="225">
        <v>-0.19178909954477896</v>
      </c>
      <c r="DO35" s="139">
        <v>0.4977866763762431</v>
      </c>
      <c r="DP35" s="226"/>
      <c r="DQ35" s="11" t="b">
        <v>1</v>
      </c>
      <c r="DR35" s="227">
        <v>-0.19178909954477896</v>
      </c>
      <c r="DS35" s="227">
        <v>0.4977866763762431</v>
      </c>
      <c r="DT35" s="227">
        <v>0.21393576778659062</v>
      </c>
      <c r="DU35" s="228" t="s">
        <v>7</v>
      </c>
      <c r="DV35" s="3" t="s">
        <v>96</v>
      </c>
      <c r="DW35" s="11">
        <v>1</v>
      </c>
      <c r="DX35" s="226" t="s">
        <v>7</v>
      </c>
      <c r="DY35" s="227">
        <v>0.021589308587476003</v>
      </c>
      <c r="DZ35" s="227">
        <v>0.041112219445913596</v>
      </c>
      <c r="EA35" s="227">
        <v>-0.062469187844892464</v>
      </c>
      <c r="EB35" s="227">
        <v>0.0357610626608565</v>
      </c>
      <c r="EC35" s="227">
        <v>0.15672698054166784</v>
      </c>
      <c r="ED35" s="227">
        <v>0.04807818769804449</v>
      </c>
      <c r="EE35" s="227">
        <v>0.1262499078650046</v>
      </c>
      <c r="EF35" s="227">
        <v>0.04118364569242283</v>
      </c>
      <c r="EG35" s="227">
        <v>0.08816574007808627</v>
      </c>
      <c r="EH35" s="227">
        <v>0.03904874019641329</v>
      </c>
      <c r="EI35" s="227">
        <v>0.02744785252859334</v>
      </c>
      <c r="EJ35" s="227">
        <v>0.03377007264354892</v>
      </c>
      <c r="EK35" s="227">
        <v>0.1512809324039996</v>
      </c>
      <c r="EL35" s="227">
        <v>0.03501941165003488</v>
      </c>
      <c r="EM35" s="227">
        <v>-0.19178909954477896</v>
      </c>
      <c r="EN35" s="227">
        <v>0.04093064123397889</v>
      </c>
      <c r="EO35" s="227">
        <v>-0.4977866763762431</v>
      </c>
      <c r="EP35" s="227">
        <v>0.03344724088581471</v>
      </c>
      <c r="EQ35" s="227">
        <v>0.21393576778659062</v>
      </c>
      <c r="ER35" s="227">
        <v>0.034666420821174465</v>
      </c>
      <c r="ES35" s="227"/>
      <c r="ET35" s="227">
        <v>-0.13037513721494148</v>
      </c>
      <c r="EU35" s="227">
        <v>0.0035735711209831716</v>
      </c>
      <c r="EV35" s="227">
        <v>-0.0723806442130889</v>
      </c>
      <c r="EW35" s="227">
        <v>0.004031129359262371</v>
      </c>
      <c r="EX35" s="227">
        <v>0.02929938501761111</v>
      </c>
      <c r="EY35" s="227">
        <v>0.004505646309347818</v>
      </c>
      <c r="EZ35" s="227">
        <v>0.14361343073122027</v>
      </c>
      <c r="FA35" s="227">
        <v>0.003022711495719379</v>
      </c>
      <c r="FB35" s="227">
        <v>0.1545192415340977</v>
      </c>
      <c r="FC35" s="227">
        <v>0.004160982894663864</v>
      </c>
      <c r="FD35" s="227">
        <v>0.06348727668410234</v>
      </c>
      <c r="FE35" s="227">
        <v>0.0035035779675270545</v>
      </c>
      <c r="FF35" s="227">
        <v>0.1292501354639326</v>
      </c>
      <c r="FG35" s="227">
        <v>0.003740144309492962</v>
      </c>
      <c r="FH35" s="227">
        <v>-0.0721505352499489</v>
      </c>
      <c r="FI35" s="227">
        <v>0.0046013011149297805</v>
      </c>
      <c r="FJ35" s="227">
        <v>-0.13840232265428418</v>
      </c>
      <c r="FK35" s="227">
        <v>0.0034501060376253704</v>
      </c>
      <c r="FL35" s="227">
        <v>0.26870680119764867</v>
      </c>
      <c r="FM35" s="227">
        <v>0.0028420763588799048</v>
      </c>
      <c r="FN35" s="138" t="s">
        <v>96</v>
      </c>
      <c r="FO35" s="229">
        <v>1</v>
      </c>
      <c r="FP35" s="229">
        <v>0</v>
      </c>
      <c r="FQ35" s="229">
        <v>0</v>
      </c>
      <c r="FR35" s="229">
        <v>0</v>
      </c>
      <c r="FS35" s="229">
        <v>1</v>
      </c>
      <c r="FT35" s="229">
        <v>0</v>
      </c>
      <c r="FU35" s="229">
        <v>0</v>
      </c>
      <c r="FV35" s="229">
        <v>0</v>
      </c>
      <c r="FW35" s="229">
        <v>0</v>
      </c>
      <c r="FX35" s="229">
        <v>0</v>
      </c>
      <c r="FY35" s="229">
        <v>0</v>
      </c>
      <c r="FZ35" s="229">
        <v>0</v>
      </c>
      <c r="GA35" s="229">
        <v>0</v>
      </c>
      <c r="GB35" s="229">
        <v>0</v>
      </c>
      <c r="GC35" s="229">
        <v>-1</v>
      </c>
      <c r="GD35" s="229">
        <v>0</v>
      </c>
      <c r="GE35" s="230">
        <v>-1</v>
      </c>
      <c r="GF35" s="230">
        <v>0</v>
      </c>
      <c r="GG35" s="229">
        <v>0</v>
      </c>
      <c r="GH35" s="229" t="e">
        <v>#VALUE!</v>
      </c>
      <c r="GI35" s="11"/>
      <c r="GJ35" s="229">
        <v>0</v>
      </c>
      <c r="GK35" s="229">
        <v>0</v>
      </c>
      <c r="GL35" s="229">
        <v>0</v>
      </c>
      <c r="GM35" s="229">
        <v>0</v>
      </c>
      <c r="GN35" s="229">
        <v>1</v>
      </c>
      <c r="GO35" s="229">
        <v>0</v>
      </c>
      <c r="GP35" s="229">
        <v>1</v>
      </c>
      <c r="GQ35" s="229">
        <v>0</v>
      </c>
      <c r="GR35" s="229">
        <v>1</v>
      </c>
      <c r="GS35" s="229">
        <v>0</v>
      </c>
      <c r="GT35" s="229">
        <v>0</v>
      </c>
      <c r="GU35" s="229">
        <v>0</v>
      </c>
      <c r="GV35" s="229">
        <v>1</v>
      </c>
      <c r="GW35" s="229">
        <v>0</v>
      </c>
      <c r="GX35" s="229">
        <v>1</v>
      </c>
      <c r="GY35" s="229">
        <v>0</v>
      </c>
      <c r="GZ35" s="229">
        <v>1</v>
      </c>
      <c r="HA35" s="229">
        <v>0</v>
      </c>
      <c r="HB35" s="229">
        <v>1</v>
      </c>
      <c r="HC35" s="229" t="e">
        <v>#DIV/0!</v>
      </c>
      <c r="HD35" s="11"/>
      <c r="HE35" s="229">
        <v>0</v>
      </c>
      <c r="HF35" s="229">
        <v>0</v>
      </c>
      <c r="HG35" s="229">
        <v>0</v>
      </c>
      <c r="HH35" s="229">
        <v>0</v>
      </c>
      <c r="HI35" s="229">
        <v>3</v>
      </c>
      <c r="HJ35" s="229">
        <v>0</v>
      </c>
      <c r="HK35" s="229">
        <v>2</v>
      </c>
      <c r="HL35" s="229">
        <v>0</v>
      </c>
      <c r="HM35" s="229">
        <v>2</v>
      </c>
      <c r="HN35" s="229">
        <v>0</v>
      </c>
      <c r="HO35" s="229">
        <v>0</v>
      </c>
      <c r="HP35" s="229">
        <v>0</v>
      </c>
      <c r="HQ35" s="229">
        <v>2</v>
      </c>
      <c r="HR35" s="229">
        <v>0</v>
      </c>
      <c r="HS35" s="229">
        <v>6</v>
      </c>
      <c r="HT35" s="229">
        <v>0</v>
      </c>
      <c r="HU35" s="229">
        <v>6</v>
      </c>
      <c r="HV35" s="229">
        <v>0</v>
      </c>
      <c r="HW35" s="229">
        <v>2</v>
      </c>
      <c r="HX35" s="229" t="e">
        <v>#DIV/0!</v>
      </c>
    </row>
    <row r="36" spans="1:232" s="8" customFormat="1" ht="12.75">
      <c r="A36" s="11"/>
      <c r="B36" s="187" t="s">
        <v>148</v>
      </c>
      <c r="C36" s="96">
        <v>483.0819913613902</v>
      </c>
      <c r="D36" s="96">
        <f t="shared" si="19"/>
        <v>31.268299357810996</v>
      </c>
      <c r="E36" s="96">
        <f t="shared" si="20"/>
        <v>10.726038697264</v>
      </c>
      <c r="F36" s="96">
        <f t="shared" si="21"/>
        <v>6.140000000000001</v>
      </c>
      <c r="G36" s="96">
        <v>14.300094162719642</v>
      </c>
      <c r="H36" s="161">
        <v>38.52980600534742</v>
      </c>
      <c r="I36" s="163"/>
      <c r="J36" s="189">
        <f t="shared" si="22"/>
        <v>0.5468499391376893</v>
      </c>
      <c r="K36" s="190">
        <f t="shared" si="23"/>
        <v>-0.24852584717947432</v>
      </c>
      <c r="L36" s="183"/>
      <c r="M36" s="21" t="s">
        <v>148</v>
      </c>
      <c r="N36" s="70">
        <f t="shared" si="24"/>
        <v>-1</v>
      </c>
      <c r="O36" s="70">
        <f t="shared" si="25"/>
        <v>-1</v>
      </c>
      <c r="P36" s="70">
        <f t="shared" si="26"/>
        <v>1</v>
      </c>
      <c r="Q36" s="70">
        <f t="shared" si="27"/>
        <v>-1</v>
      </c>
      <c r="R36" s="70">
        <f t="shared" si="28"/>
        <v>0</v>
      </c>
      <c r="S36" s="70">
        <f t="shared" si="29"/>
        <v>0</v>
      </c>
      <c r="T36" s="70"/>
      <c r="U36" s="70"/>
      <c r="V36" s="70"/>
      <c r="W36" s="38"/>
      <c r="X36" s="38" t="s">
        <v>148</v>
      </c>
      <c r="Y36" s="38" t="b">
        <f t="shared" si="30"/>
        <v>1</v>
      </c>
      <c r="Z36" s="44" t="s">
        <v>148</v>
      </c>
      <c r="AA36" s="58">
        <v>483.0819913613902</v>
      </c>
      <c r="AB36" s="58">
        <v>483.0819913613902</v>
      </c>
      <c r="AC36" s="44">
        <v>1.0320240192768853</v>
      </c>
      <c r="AD36" s="18">
        <f t="shared" si="31"/>
        <v>-1</v>
      </c>
      <c r="AE36" s="38">
        <v>1</v>
      </c>
      <c r="AF36">
        <f t="shared" si="0"/>
        <v>493.7592010822725</v>
      </c>
      <c r="AG36">
        <f t="shared" si="32"/>
        <v>1.0650735763644168</v>
      </c>
      <c r="AH36">
        <f t="shared" si="1"/>
        <v>0.28829523271386076</v>
      </c>
      <c r="AI36" s="44" t="s">
        <v>148</v>
      </c>
      <c r="AJ36" s="38">
        <v>24</v>
      </c>
      <c r="AK36" s="38"/>
      <c r="AL36" s="38"/>
      <c r="AM36">
        <f t="shared" si="2"/>
        <v>24</v>
      </c>
      <c r="AN36" s="12" t="s">
        <v>148</v>
      </c>
      <c r="AO36" s="88">
        <v>1.520912407204</v>
      </c>
      <c r="AP36" s="89">
        <v>0.187192872369</v>
      </c>
      <c r="AQ36" s="90">
        <v>8.408869477097</v>
      </c>
      <c r="AR36" s="91">
        <v>0.588958850969</v>
      </c>
      <c r="AS36" s="90">
        <v>21.33851747351</v>
      </c>
      <c r="AT36" s="91">
        <v>0.827570351375</v>
      </c>
      <c r="AU36" s="88">
        <f t="shared" si="33"/>
        <v>31.268299357810996</v>
      </c>
      <c r="AV36" s="89">
        <f t="shared" si="3"/>
        <v>1.0667863860754225</v>
      </c>
      <c r="AW36" s="88">
        <v>0.116922799915</v>
      </c>
      <c r="AX36" s="89">
        <v>0.084505789501</v>
      </c>
      <c r="AY36" s="90">
        <v>1.830729153395</v>
      </c>
      <c r="AZ36" s="91">
        <v>0.300211669545</v>
      </c>
      <c r="BA36" s="90">
        <v>8.778386743954</v>
      </c>
      <c r="BB36" s="91">
        <v>0.676714015998</v>
      </c>
      <c r="BC36" s="88">
        <f t="shared" si="34"/>
        <v>10.726038697264</v>
      </c>
      <c r="BD36" s="89">
        <f t="shared" si="4"/>
        <v>0.555210134438325</v>
      </c>
      <c r="BE36" s="89"/>
      <c r="BF36" s="88">
        <f t="shared" si="35"/>
        <v>31.268299357810996</v>
      </c>
      <c r="BG36" s="88">
        <f t="shared" si="36"/>
        <v>1.0667863860754225</v>
      </c>
      <c r="BH36" s="18">
        <f t="shared" si="37"/>
        <v>1</v>
      </c>
      <c r="BI36">
        <v>1</v>
      </c>
      <c r="BJ36">
        <f t="shared" si="5"/>
        <v>24.73140720881531</v>
      </c>
      <c r="BK36">
        <f t="shared" si="38"/>
        <v>1.1380331935158605</v>
      </c>
      <c r="BL36">
        <f t="shared" si="6"/>
        <v>0.2446697613261691</v>
      </c>
      <c r="BM36" s="89"/>
      <c r="BN36" s="88">
        <f t="shared" si="39"/>
        <v>10.726038697264</v>
      </c>
      <c r="BO36" s="88">
        <f t="shared" si="40"/>
        <v>0.555210134438325</v>
      </c>
      <c r="BP36" s="18">
        <f t="shared" si="41"/>
        <v>-1</v>
      </c>
      <c r="BQ36">
        <v>1</v>
      </c>
      <c r="BR36">
        <f t="shared" si="7"/>
        <v>12.578655768207</v>
      </c>
      <c r="BS36">
        <f t="shared" si="42"/>
        <v>0.3082582933830229</v>
      </c>
      <c r="BT36">
        <f t="shared" si="8"/>
        <v>0.17765775272575485</v>
      </c>
      <c r="BU36" s="89"/>
      <c r="BV36" s="89">
        <f t="shared" si="9"/>
        <v>24</v>
      </c>
      <c r="BW36" s="109" t="s">
        <v>148</v>
      </c>
      <c r="BX36" s="110">
        <v>6.140000000000001</v>
      </c>
      <c r="BY36" s="111">
        <v>0.44999999999999996</v>
      </c>
      <c r="BZ36" s="18">
        <f t="shared" si="43"/>
        <v>-1</v>
      </c>
      <c r="CA36">
        <v>1</v>
      </c>
      <c r="CB36">
        <f t="shared" si="10"/>
        <v>7.707878787878788</v>
      </c>
      <c r="CC36">
        <f t="shared" si="44"/>
        <v>0.20249999999999996</v>
      </c>
      <c r="CD36">
        <f t="shared" si="11"/>
        <v>0.12211782836127204</v>
      </c>
      <c r="CE36" s="111"/>
      <c r="CF36" s="89" t="b">
        <f t="shared" si="45"/>
        <v>1</v>
      </c>
      <c r="CG36" s="89" t="b">
        <f t="shared" si="46"/>
        <v>1</v>
      </c>
      <c r="CH36" s="89"/>
      <c r="CI36" t="b">
        <f t="shared" si="12"/>
        <v>1</v>
      </c>
      <c r="CJ36" s="44" t="s">
        <v>148</v>
      </c>
      <c r="CK36" s="38">
        <v>24</v>
      </c>
      <c r="CL36" s="38">
        <f t="shared" si="13"/>
        <v>24</v>
      </c>
      <c r="CM36" s="3" t="s">
        <v>148</v>
      </c>
      <c r="CN36" s="22">
        <v>483.0819913613902</v>
      </c>
      <c r="CO36" s="9">
        <v>14.300094162719642</v>
      </c>
      <c r="CP36" s="64">
        <v>1.0588270354282605</v>
      </c>
      <c r="CQ36" s="18">
        <f t="shared" si="47"/>
        <v>0</v>
      </c>
      <c r="CR36">
        <v>1</v>
      </c>
      <c r="CS36">
        <f t="shared" si="14"/>
        <v>13.965114919152091</v>
      </c>
      <c r="CT36">
        <f t="shared" si="48"/>
        <v>1.1211146909537988</v>
      </c>
      <c r="CU36">
        <f t="shared" si="15"/>
        <v>0.19428567135377398</v>
      </c>
      <c r="CV36" s="38"/>
      <c r="CW36" s="38"/>
      <c r="CX36" s="38">
        <f t="shared" si="16"/>
        <v>24</v>
      </c>
      <c r="CY36" s="3" t="s">
        <v>148</v>
      </c>
      <c r="CZ36" s="22">
        <v>38.52980600534742</v>
      </c>
      <c r="DA36" s="92">
        <v>1.5297657936965205</v>
      </c>
      <c r="DB36" s="18">
        <f t="shared" si="49"/>
        <v>0</v>
      </c>
      <c r="DC36">
        <v>1</v>
      </c>
      <c r="DD36">
        <f t="shared" si="17"/>
        <v>38.2720822462941</v>
      </c>
      <c r="DE36">
        <f t="shared" si="50"/>
        <v>2.3401833835639456</v>
      </c>
      <c r="DF36">
        <f t="shared" si="18"/>
        <v>0.24228749004930528</v>
      </c>
      <c r="DG36" s="38"/>
      <c r="DH36">
        <v>24</v>
      </c>
      <c r="DI36" s="138" t="s">
        <v>148</v>
      </c>
      <c r="DJ36" s="139">
        <v>0.45667439840742224</v>
      </c>
      <c r="DK36" s="139">
        <v>0.32272675117946775</v>
      </c>
      <c r="DL36" s="139">
        <v>0.5468499391376893</v>
      </c>
      <c r="DM36" s="139">
        <v>0.12731845701210234</v>
      </c>
      <c r="DN36" s="225">
        <v>-0.2093304525274584</v>
      </c>
      <c r="DO36" s="139">
        <v>-0.24852584717947432</v>
      </c>
      <c r="DP36" s="226"/>
      <c r="DQ36" s="11" t="b">
        <v>1</v>
      </c>
      <c r="DR36" s="227">
        <v>-0.2093304525274584</v>
      </c>
      <c r="DS36" s="227">
        <v>-0.24852584717947432</v>
      </c>
      <c r="DT36" s="227">
        <v>0.5080571299265215</v>
      </c>
      <c r="DU36" s="228" t="s">
        <v>63</v>
      </c>
      <c r="DV36" s="3" t="s">
        <v>148</v>
      </c>
      <c r="DW36" s="11">
        <v>1</v>
      </c>
      <c r="DX36" s="226" t="s">
        <v>63</v>
      </c>
      <c r="DY36" s="227">
        <v>-0.01697322748058383</v>
      </c>
      <c r="DZ36" s="227">
        <v>0.007751632185376797</v>
      </c>
      <c r="EA36" s="227">
        <v>0.45667439840742224</v>
      </c>
      <c r="EB36" s="227">
        <v>0.018378267483425206</v>
      </c>
      <c r="EC36" s="227">
        <v>0.32272675117946775</v>
      </c>
      <c r="ED36" s="227">
        <v>0.008771683522608464</v>
      </c>
      <c r="EE36" s="227">
        <v>0.5468499391376893</v>
      </c>
      <c r="EF36" s="227">
        <v>0.010917070988327194</v>
      </c>
      <c r="EG36" s="227">
        <v>-0.04852515796394499</v>
      </c>
      <c r="EH36" s="227">
        <v>0.011865823322230148</v>
      </c>
      <c r="EI36" s="227">
        <v>-0.12968275115571448</v>
      </c>
      <c r="EJ36" s="227">
        <v>0.010243674645616511</v>
      </c>
      <c r="EK36" s="227">
        <v>0.12731845701210234</v>
      </c>
      <c r="EL36" s="227">
        <v>0.011245794754548176</v>
      </c>
      <c r="EM36" s="227">
        <v>-0.2093304525274584</v>
      </c>
      <c r="EN36" s="227">
        <v>0.009404359287913177</v>
      </c>
      <c r="EO36" s="227">
        <v>0.24852584717947432</v>
      </c>
      <c r="EP36" s="227">
        <v>0.01809415686791637</v>
      </c>
      <c r="EQ36" s="227">
        <v>0.5080571299265215</v>
      </c>
      <c r="ER36" s="227">
        <v>0.005744167985231268</v>
      </c>
      <c r="ES36" s="227"/>
      <c r="ET36" s="227">
        <v>-0.12920657551590936</v>
      </c>
      <c r="EU36" s="227">
        <v>0.003695458205869092</v>
      </c>
      <c r="EV36" s="227">
        <v>-0.08811226803891663</v>
      </c>
      <c r="EW36" s="227">
        <v>0.004098294953437893</v>
      </c>
      <c r="EX36" s="227">
        <v>0.024269088937677777</v>
      </c>
      <c r="EY36" s="227">
        <v>0.0046669689316972615</v>
      </c>
      <c r="EZ36" s="227">
        <v>0.13086797523810864</v>
      </c>
      <c r="FA36" s="227">
        <v>0.0031244031070559873</v>
      </c>
      <c r="FB36" s="227">
        <v>0.15866138995961382</v>
      </c>
      <c r="FC36" s="227">
        <v>0.004267931269700912</v>
      </c>
      <c r="FD36" s="227">
        <v>0.06824881012908136</v>
      </c>
      <c r="FE36" s="227">
        <v>0.0035884832978396717</v>
      </c>
      <c r="FF36" s="227">
        <v>0.12997627108186885</v>
      </c>
      <c r="FG36" s="227">
        <v>0.003828779450160964</v>
      </c>
      <c r="FH36" s="227">
        <v>-0.0716189790989586</v>
      </c>
      <c r="FI36" s="227">
        <v>0.0047318209960637</v>
      </c>
      <c r="FJ36" s="227">
        <v>-0.1610178536711241</v>
      </c>
      <c r="FK36" s="227">
        <v>0.0035049772394760603</v>
      </c>
      <c r="FL36" s="227">
        <v>0.2597940326479538</v>
      </c>
      <c r="FM36" s="227">
        <v>0.002936291638449728</v>
      </c>
      <c r="FN36" s="138" t="s">
        <v>148</v>
      </c>
      <c r="FO36" s="229">
        <v>1</v>
      </c>
      <c r="FP36" s="229">
        <v>0</v>
      </c>
      <c r="FQ36" s="229">
        <v>1</v>
      </c>
      <c r="FR36" s="229">
        <v>0</v>
      </c>
      <c r="FS36" s="229">
        <v>1</v>
      </c>
      <c r="FT36" s="229">
        <v>0</v>
      </c>
      <c r="FU36" s="229">
        <v>1</v>
      </c>
      <c r="FV36" s="229">
        <v>0</v>
      </c>
      <c r="FW36" s="229">
        <v>-1</v>
      </c>
      <c r="FX36" s="229">
        <v>0</v>
      </c>
      <c r="FY36" s="229">
        <v>-1</v>
      </c>
      <c r="FZ36" s="229">
        <v>0</v>
      </c>
      <c r="GA36" s="229">
        <v>0</v>
      </c>
      <c r="GB36" s="229">
        <v>0</v>
      </c>
      <c r="GC36" s="229">
        <v>-1</v>
      </c>
      <c r="GD36" s="229">
        <v>0</v>
      </c>
      <c r="GE36" s="230">
        <v>1</v>
      </c>
      <c r="GF36" s="230">
        <v>0</v>
      </c>
      <c r="GG36" s="229">
        <v>1</v>
      </c>
      <c r="GH36" s="229" t="e">
        <v>#VALUE!</v>
      </c>
      <c r="GI36" s="11"/>
      <c r="GJ36" s="229">
        <v>1</v>
      </c>
      <c r="GK36" s="229">
        <v>0</v>
      </c>
      <c r="GL36" s="229">
        <v>1</v>
      </c>
      <c r="GM36" s="229">
        <v>0</v>
      </c>
      <c r="GN36" s="229">
        <v>1</v>
      </c>
      <c r="GO36" s="229">
        <v>0</v>
      </c>
      <c r="GP36" s="229">
        <v>1</v>
      </c>
      <c r="GQ36" s="229">
        <v>0</v>
      </c>
      <c r="GR36" s="229">
        <v>1</v>
      </c>
      <c r="GS36" s="229">
        <v>0</v>
      </c>
      <c r="GT36" s="229">
        <v>1</v>
      </c>
      <c r="GU36" s="229">
        <v>0</v>
      </c>
      <c r="GV36" s="229">
        <v>1</v>
      </c>
      <c r="GW36" s="229">
        <v>0</v>
      </c>
      <c r="GX36" s="229">
        <v>1</v>
      </c>
      <c r="GY36" s="229">
        <v>0</v>
      </c>
      <c r="GZ36" s="229">
        <v>1</v>
      </c>
      <c r="HA36" s="229">
        <v>0</v>
      </c>
      <c r="HB36" s="229">
        <v>1</v>
      </c>
      <c r="HC36" s="229" t="e">
        <v>#DIV/0!</v>
      </c>
      <c r="HD36" s="11"/>
      <c r="HE36" s="229">
        <v>4</v>
      </c>
      <c r="HF36" s="229">
        <v>0</v>
      </c>
      <c r="HG36" s="229">
        <v>3</v>
      </c>
      <c r="HH36" s="229">
        <v>0</v>
      </c>
      <c r="HI36" s="229">
        <v>3</v>
      </c>
      <c r="HJ36" s="229">
        <v>0</v>
      </c>
      <c r="HK36" s="229">
        <v>3</v>
      </c>
      <c r="HL36" s="229">
        <v>0</v>
      </c>
      <c r="HM36" s="229">
        <v>6</v>
      </c>
      <c r="HN36" s="229">
        <v>0</v>
      </c>
      <c r="HO36" s="229">
        <v>6</v>
      </c>
      <c r="HP36" s="229">
        <v>0</v>
      </c>
      <c r="HQ36" s="229">
        <v>2</v>
      </c>
      <c r="HR36" s="229">
        <v>0</v>
      </c>
      <c r="HS36" s="229">
        <v>6</v>
      </c>
      <c r="HT36" s="229">
        <v>0</v>
      </c>
      <c r="HU36" s="229">
        <v>3</v>
      </c>
      <c r="HV36" s="229">
        <v>0</v>
      </c>
      <c r="HW36" s="229">
        <v>3</v>
      </c>
      <c r="HX36" s="229" t="e">
        <v>#DIV/0!</v>
      </c>
    </row>
    <row r="37" spans="1:232" s="8" customFormat="1" ht="12.75">
      <c r="A37" s="11"/>
      <c r="B37" s="187" t="s">
        <v>130</v>
      </c>
      <c r="C37" s="96">
        <v>482.77622956029927</v>
      </c>
      <c r="D37" s="96">
        <f t="shared" si="19"/>
        <v>29.716535584791004</v>
      </c>
      <c r="E37" s="96">
        <f t="shared" si="20"/>
        <v>13.221133793913</v>
      </c>
      <c r="F37" s="96">
        <f t="shared" si="21"/>
        <v>6.92</v>
      </c>
      <c r="G37" s="96">
        <v>12.47131502186327</v>
      </c>
      <c r="H37" s="161">
        <v>33.7567474204168</v>
      </c>
      <c r="I37" s="163"/>
      <c r="J37" s="189">
        <f t="shared" si="22"/>
        <v>0.23940426998758854</v>
      </c>
      <c r="K37" s="190">
        <f t="shared" si="23"/>
        <v>0.24555068585691628</v>
      </c>
      <c r="L37" s="183"/>
      <c r="M37" s="21" t="s">
        <v>130</v>
      </c>
      <c r="N37" s="70">
        <f t="shared" si="24"/>
        <v>-1</v>
      </c>
      <c r="O37" s="70">
        <f t="shared" si="25"/>
        <v>0</v>
      </c>
      <c r="P37" s="70">
        <f t="shared" si="26"/>
        <v>0</v>
      </c>
      <c r="Q37" s="70">
        <f t="shared" si="27"/>
        <v>0</v>
      </c>
      <c r="R37" s="70">
        <f t="shared" si="28"/>
        <v>0</v>
      </c>
      <c r="S37" s="70">
        <f t="shared" si="29"/>
        <v>0</v>
      </c>
      <c r="T37" s="70"/>
      <c r="U37" s="70"/>
      <c r="V37" s="70"/>
      <c r="W37" s="38"/>
      <c r="X37" s="38" t="s">
        <v>130</v>
      </c>
      <c r="Y37" s="38" t="b">
        <f t="shared" si="30"/>
        <v>1</v>
      </c>
      <c r="Z37" s="44" t="s">
        <v>130</v>
      </c>
      <c r="AA37" s="58">
        <v>482.77622956029927</v>
      </c>
      <c r="AB37" s="58">
        <v>482.77622956029927</v>
      </c>
      <c r="AC37" s="44">
        <v>4.322149113385459</v>
      </c>
      <c r="AD37" s="18">
        <f t="shared" si="31"/>
        <v>-1</v>
      </c>
      <c r="AE37" s="38">
        <v>1</v>
      </c>
      <c r="AF37">
        <f t="shared" si="0"/>
        <v>493.7684665913965</v>
      </c>
      <c r="AG37">
        <f t="shared" si="32"/>
        <v>18.680972958338707</v>
      </c>
      <c r="AH37">
        <f t="shared" si="1"/>
        <v>0.2830069010484876</v>
      </c>
      <c r="AI37" s="44" t="s">
        <v>130</v>
      </c>
      <c r="AJ37" s="38">
        <v>25</v>
      </c>
      <c r="AK37" s="38"/>
      <c r="AL37" s="38"/>
      <c r="AM37">
        <f t="shared" si="2"/>
        <v>25</v>
      </c>
      <c r="AN37" s="12" t="s">
        <v>130</v>
      </c>
      <c r="AO37" s="88">
        <v>2.372081510533</v>
      </c>
      <c r="AP37" s="89">
        <v>0.584143059516</v>
      </c>
      <c r="AQ37" s="90">
        <v>8.607852729197</v>
      </c>
      <c r="AR37" s="91">
        <v>1.236254017022</v>
      </c>
      <c r="AS37" s="90">
        <v>18.736601345061</v>
      </c>
      <c r="AT37" s="91">
        <v>1.416607760566</v>
      </c>
      <c r="AU37" s="88">
        <f t="shared" si="33"/>
        <v>29.716535584791004</v>
      </c>
      <c r="AV37" s="89">
        <f t="shared" si="3"/>
        <v>3.8763246558795617</v>
      </c>
      <c r="AW37" s="88">
        <v>0.490942534386</v>
      </c>
      <c r="AX37" s="89">
        <v>0.307095925097</v>
      </c>
      <c r="AY37" s="90">
        <v>2.642642668103</v>
      </c>
      <c r="AZ37" s="91">
        <v>0.691897824254</v>
      </c>
      <c r="BA37" s="90">
        <v>10.087548591424</v>
      </c>
      <c r="BB37" s="91">
        <v>1.065661246929</v>
      </c>
      <c r="BC37" s="88">
        <f t="shared" si="34"/>
        <v>13.221133793913</v>
      </c>
      <c r="BD37" s="89">
        <f t="shared" si="4"/>
        <v>1.7086643996248725</v>
      </c>
      <c r="BE37" s="89"/>
      <c r="BF37" s="88">
        <f t="shared" si="35"/>
        <v>29.716535584791004</v>
      </c>
      <c r="BG37" s="88">
        <f t="shared" si="36"/>
        <v>3.8763246558795617</v>
      </c>
      <c r="BH37" s="18">
        <f t="shared" si="37"/>
        <v>0</v>
      </c>
      <c r="BI37">
        <v>1</v>
      </c>
      <c r="BJ37">
        <f t="shared" si="5"/>
        <v>24.77843035345228</v>
      </c>
      <c r="BK37">
        <f t="shared" si="38"/>
        <v>15.025892837779802</v>
      </c>
      <c r="BL37">
        <f t="shared" si="6"/>
        <v>0.23933943920317324</v>
      </c>
      <c r="BM37" s="89"/>
      <c r="BN37" s="88">
        <f t="shared" si="39"/>
        <v>13.221133793913</v>
      </c>
      <c r="BO37" s="88">
        <f t="shared" si="40"/>
        <v>1.7086643996248725</v>
      </c>
      <c r="BP37" s="18">
        <f t="shared" si="41"/>
        <v>0</v>
      </c>
      <c r="BQ37">
        <v>1</v>
      </c>
      <c r="BR37">
        <f t="shared" si="7"/>
        <v>12.503046825884303</v>
      </c>
      <c r="BS37">
        <f t="shared" si="42"/>
        <v>2.919534030545426</v>
      </c>
      <c r="BT37">
        <f t="shared" si="8"/>
        <v>0.1746513396756566</v>
      </c>
      <c r="BU37" s="89"/>
      <c r="BV37" s="89">
        <f t="shared" si="9"/>
        <v>25</v>
      </c>
      <c r="BW37" s="109" t="s">
        <v>130</v>
      </c>
      <c r="BX37" s="110">
        <v>6.92</v>
      </c>
      <c r="BY37" s="111">
        <v>0.54</v>
      </c>
      <c r="BZ37" s="18">
        <f t="shared" si="43"/>
        <v>0</v>
      </c>
      <c r="CA37">
        <v>1</v>
      </c>
      <c r="CB37">
        <f t="shared" si="10"/>
        <v>7.6842424242424245</v>
      </c>
      <c r="CC37">
        <f t="shared" si="44"/>
        <v>0.2916</v>
      </c>
      <c r="CD37">
        <f t="shared" si="11"/>
        <v>0.12177897756006134</v>
      </c>
      <c r="CE37" s="111"/>
      <c r="CF37" s="89" t="b">
        <f t="shared" si="45"/>
        <v>1</v>
      </c>
      <c r="CG37" s="89" t="b">
        <f t="shared" si="46"/>
        <v>1</v>
      </c>
      <c r="CH37" s="89"/>
      <c r="CI37" t="b">
        <f t="shared" si="12"/>
        <v>1</v>
      </c>
      <c r="CJ37" s="44" t="s">
        <v>130</v>
      </c>
      <c r="CK37" s="38">
        <v>25</v>
      </c>
      <c r="CL37" s="38">
        <f t="shared" si="13"/>
        <v>25</v>
      </c>
      <c r="CM37" s="3" t="s">
        <v>130</v>
      </c>
      <c r="CN37" s="22">
        <v>482.77622956029927</v>
      </c>
      <c r="CO37" s="5">
        <v>12.47131502186327</v>
      </c>
      <c r="CP37" s="62">
        <v>1.4314680323074696</v>
      </c>
      <c r="CQ37" s="18">
        <f t="shared" si="47"/>
        <v>0</v>
      </c>
      <c r="CR37">
        <v>1</v>
      </c>
      <c r="CS37">
        <f t="shared" si="14"/>
        <v>14.020532468875011</v>
      </c>
      <c r="CT37">
        <f t="shared" si="48"/>
        <v>2.0491007275182187</v>
      </c>
      <c r="CU37">
        <f t="shared" si="15"/>
        <v>0.19340303949706264</v>
      </c>
      <c r="CV37" s="38"/>
      <c r="CW37" s="38"/>
      <c r="CX37" s="38">
        <f t="shared" si="16"/>
        <v>25</v>
      </c>
      <c r="CY37" s="3" t="s">
        <v>130</v>
      </c>
      <c r="CZ37" s="10">
        <v>33.7567474204168</v>
      </c>
      <c r="DA37" s="92">
        <v>2.4223947436069557</v>
      </c>
      <c r="DB37" s="18">
        <f t="shared" si="49"/>
        <v>0</v>
      </c>
      <c r="DC37">
        <v>1</v>
      </c>
      <c r="DD37">
        <f t="shared" si="17"/>
        <v>38.416720385231386</v>
      </c>
      <c r="DE37">
        <f t="shared" si="50"/>
        <v>5.867996293854609</v>
      </c>
      <c r="DF37">
        <f t="shared" si="18"/>
        <v>0.24059000435271147</v>
      </c>
      <c r="DG37" s="38"/>
      <c r="DH37">
        <v>25</v>
      </c>
      <c r="DI37" s="138" t="s">
        <v>130</v>
      </c>
      <c r="DJ37" s="139">
        <v>-0.11223832409739629</v>
      </c>
      <c r="DK37" s="139">
        <v>0.05813282231415097</v>
      </c>
      <c r="DL37" s="139">
        <v>0.23940426998758854</v>
      </c>
      <c r="DM37" s="139">
        <v>0.1576858907530064</v>
      </c>
      <c r="DN37" s="225">
        <v>-0.11874382459587912</v>
      </c>
      <c r="DO37" s="139">
        <v>0.24555068585691628</v>
      </c>
      <c r="DP37" s="226"/>
      <c r="DQ37" s="11" t="b">
        <v>1</v>
      </c>
      <c r="DR37" s="227">
        <v>-0.11874382459587912</v>
      </c>
      <c r="DS37" s="227">
        <v>0.24555068585691628</v>
      </c>
      <c r="DT37" s="227">
        <v>0.27183699208768597</v>
      </c>
      <c r="DU37" s="228" t="s">
        <v>44</v>
      </c>
      <c r="DV37" s="3" t="s">
        <v>130</v>
      </c>
      <c r="DW37" s="11">
        <v>1</v>
      </c>
      <c r="DX37" s="226" t="s">
        <v>44</v>
      </c>
      <c r="DY37" s="227">
        <v>-0.18733203547184835</v>
      </c>
      <c r="DZ37" s="227">
        <v>0.048088131341469866</v>
      </c>
      <c r="EA37" s="227">
        <v>-0.11223832409739629</v>
      </c>
      <c r="EB37" s="227">
        <v>0.08841343809743953</v>
      </c>
      <c r="EC37" s="227">
        <v>0.05813282231415097</v>
      </c>
      <c r="ED37" s="227">
        <v>0.07605890927716237</v>
      </c>
      <c r="EE37" s="227">
        <v>0.23940426998758854</v>
      </c>
      <c r="EF37" s="227">
        <v>0.07514320051954698</v>
      </c>
      <c r="EG37" s="227">
        <v>0.2991973852749894</v>
      </c>
      <c r="EH37" s="227">
        <v>0.06078471214663743</v>
      </c>
      <c r="EI37" s="227">
        <v>0.2672090412622031</v>
      </c>
      <c r="EJ37" s="227">
        <v>0.037339970928519435</v>
      </c>
      <c r="EK37" s="227">
        <v>0.1576858907530064</v>
      </c>
      <c r="EL37" s="227">
        <v>0.0823998038782613</v>
      </c>
      <c r="EM37" s="227">
        <v>-0.11874382459587912</v>
      </c>
      <c r="EN37" s="227">
        <v>0.1381489414315125</v>
      </c>
      <c r="EO37" s="227">
        <v>-0.24555068585691628</v>
      </c>
      <c r="EP37" s="227">
        <v>0.0887838905862135</v>
      </c>
      <c r="EQ37" s="227">
        <v>0.27183699208768597</v>
      </c>
      <c r="ER37" s="227">
        <v>0.06775642657930642</v>
      </c>
      <c r="ES37" s="227"/>
      <c r="ET37" s="227">
        <v>-0.12404418739496197</v>
      </c>
      <c r="EU37" s="227">
        <v>0.00354834214033511</v>
      </c>
      <c r="EV37" s="227">
        <v>-0.07087248856907365</v>
      </c>
      <c r="EW37" s="227">
        <v>0.003831071354687072</v>
      </c>
      <c r="EX37" s="227">
        <v>0.032287086782081316</v>
      </c>
      <c r="EY37" s="227">
        <v>0.004392536089244525</v>
      </c>
      <c r="EZ37" s="227">
        <v>0.14018451066689958</v>
      </c>
      <c r="FA37" s="227">
        <v>0.0029106148071207853</v>
      </c>
      <c r="FB37" s="227">
        <v>0.14812434319479761</v>
      </c>
      <c r="FC37" s="227">
        <v>0.0040764413610733085</v>
      </c>
      <c r="FD37" s="227">
        <v>0.0562217861164172</v>
      </c>
      <c r="FE37" s="227">
        <v>0.003490783248679624</v>
      </c>
      <c r="FF37" s="227">
        <v>0.12905604581699298</v>
      </c>
      <c r="FG37" s="227">
        <v>0.0035665918437131545</v>
      </c>
      <c r="FH37" s="227">
        <v>-0.0743640284302186</v>
      </c>
      <c r="FI37" s="227">
        <v>0.004210307456032573</v>
      </c>
      <c r="FJ37" s="227">
        <v>-0.14604583751850622</v>
      </c>
      <c r="FK37" s="227">
        <v>0.0032559274895691604</v>
      </c>
      <c r="FL37" s="227">
        <v>0.26695221864307006</v>
      </c>
      <c r="FM37" s="227">
        <v>0.0027361687588214347</v>
      </c>
      <c r="FN37" s="138" t="s">
        <v>130</v>
      </c>
      <c r="FO37" s="229">
        <v>0</v>
      </c>
      <c r="FP37" s="229">
        <v>0</v>
      </c>
      <c r="FQ37" s="229">
        <v>0</v>
      </c>
      <c r="FR37" s="229">
        <v>0</v>
      </c>
      <c r="FS37" s="229">
        <v>0</v>
      </c>
      <c r="FT37" s="229">
        <v>0</v>
      </c>
      <c r="FU37" s="229">
        <v>0</v>
      </c>
      <c r="FV37" s="229">
        <v>0</v>
      </c>
      <c r="FW37" s="229">
        <v>1</v>
      </c>
      <c r="FX37" s="229">
        <v>0</v>
      </c>
      <c r="FY37" s="229">
        <v>1</v>
      </c>
      <c r="FZ37" s="229">
        <v>0</v>
      </c>
      <c r="GA37" s="229">
        <v>0</v>
      </c>
      <c r="GB37" s="229">
        <v>0</v>
      </c>
      <c r="GC37" s="229">
        <v>0</v>
      </c>
      <c r="GD37" s="229">
        <v>0</v>
      </c>
      <c r="GE37" s="230">
        <v>0</v>
      </c>
      <c r="GF37" s="230">
        <v>0</v>
      </c>
      <c r="GG37" s="229">
        <v>0</v>
      </c>
      <c r="GH37" s="229" t="e">
        <v>#VALUE!</v>
      </c>
      <c r="GI37" s="11"/>
      <c r="GJ37" s="229">
        <v>1</v>
      </c>
      <c r="GK37" s="229">
        <v>0</v>
      </c>
      <c r="GL37" s="229">
        <v>0</v>
      </c>
      <c r="GM37" s="229">
        <v>0</v>
      </c>
      <c r="GN37" s="229">
        <v>0</v>
      </c>
      <c r="GO37" s="229">
        <v>0</v>
      </c>
      <c r="GP37" s="229">
        <v>1</v>
      </c>
      <c r="GQ37" s="229">
        <v>0</v>
      </c>
      <c r="GR37" s="229">
        <v>1</v>
      </c>
      <c r="GS37" s="229">
        <v>0</v>
      </c>
      <c r="GT37" s="229">
        <v>1</v>
      </c>
      <c r="GU37" s="229">
        <v>0</v>
      </c>
      <c r="GV37" s="229">
        <v>0</v>
      </c>
      <c r="GW37" s="229">
        <v>0</v>
      </c>
      <c r="GX37" s="229">
        <v>0</v>
      </c>
      <c r="GY37" s="229">
        <v>0</v>
      </c>
      <c r="GZ37" s="229">
        <v>1</v>
      </c>
      <c r="HA37" s="229">
        <v>0</v>
      </c>
      <c r="HB37" s="229">
        <v>1</v>
      </c>
      <c r="HC37" s="229" t="e">
        <v>#DIV/0!</v>
      </c>
      <c r="HD37" s="11"/>
      <c r="HE37" s="229">
        <v>5</v>
      </c>
      <c r="HF37" s="229">
        <v>0</v>
      </c>
      <c r="HG37" s="229">
        <v>0</v>
      </c>
      <c r="HH37" s="229">
        <v>0</v>
      </c>
      <c r="HI37" s="229">
        <v>0</v>
      </c>
      <c r="HJ37" s="229">
        <v>0</v>
      </c>
      <c r="HK37" s="229">
        <v>2</v>
      </c>
      <c r="HL37" s="229">
        <v>0</v>
      </c>
      <c r="HM37" s="229">
        <v>3</v>
      </c>
      <c r="HN37" s="229">
        <v>0</v>
      </c>
      <c r="HO37" s="229">
        <v>3</v>
      </c>
      <c r="HP37" s="229">
        <v>0</v>
      </c>
      <c r="HQ37" s="229">
        <v>0</v>
      </c>
      <c r="HR37" s="229">
        <v>0</v>
      </c>
      <c r="HS37" s="229">
        <v>0</v>
      </c>
      <c r="HT37" s="229">
        <v>0</v>
      </c>
      <c r="HU37" s="229">
        <v>5</v>
      </c>
      <c r="HV37" s="229">
        <v>0</v>
      </c>
      <c r="HW37" s="229">
        <v>2</v>
      </c>
      <c r="HX37" s="229" t="e">
        <v>#DIV/0!</v>
      </c>
    </row>
    <row r="38" spans="1:232" s="8" customFormat="1" ht="12.75">
      <c r="A38" s="11"/>
      <c r="B38" s="187" t="s">
        <v>128</v>
      </c>
      <c r="C38" s="96">
        <v>481.04233971331115</v>
      </c>
      <c r="D38" s="96">
        <f t="shared" si="19"/>
        <v>24.403527562202</v>
      </c>
      <c r="E38" s="96">
        <f t="shared" si="20"/>
        <v>14.554743611231</v>
      </c>
      <c r="F38" s="96">
        <f t="shared" si="21"/>
        <v>9.04</v>
      </c>
      <c r="G38" s="96">
        <v>13.59937917049468</v>
      </c>
      <c r="H38" s="161">
        <v>29.412880512845895</v>
      </c>
      <c r="I38" s="163"/>
      <c r="J38" s="189" t="str">
        <f t="shared" si="22"/>
        <v>m</v>
      </c>
      <c r="K38" s="190">
        <f t="shared" si="23"/>
        <v>0.4489321449723599</v>
      </c>
      <c r="L38" s="183"/>
      <c r="M38" s="21" t="s">
        <v>128</v>
      </c>
      <c r="N38" s="70">
        <f t="shared" si="24"/>
        <v>-1</v>
      </c>
      <c r="O38" s="70">
        <f t="shared" si="25"/>
        <v>0</v>
      </c>
      <c r="P38" s="70">
        <f t="shared" si="26"/>
        <v>-1</v>
      </c>
      <c r="Q38" s="70">
        <f t="shared" si="27"/>
        <v>1</v>
      </c>
      <c r="R38" s="70">
        <f t="shared" si="28"/>
        <v>0</v>
      </c>
      <c r="S38" s="70">
        <f t="shared" si="29"/>
        <v>1</v>
      </c>
      <c r="T38" s="70"/>
      <c r="U38" s="70"/>
      <c r="V38" s="70"/>
      <c r="W38" s="38"/>
      <c r="X38" s="38" t="s">
        <v>128</v>
      </c>
      <c r="Y38" s="38" t="b">
        <f t="shared" si="30"/>
        <v>1</v>
      </c>
      <c r="Z38" s="44" t="s">
        <v>128</v>
      </c>
      <c r="AA38" s="58">
        <v>481.04233971331115</v>
      </c>
      <c r="AB38" s="58">
        <v>481.04233971331115</v>
      </c>
      <c r="AC38" s="44">
        <v>2.0200567264326694</v>
      </c>
      <c r="AD38" s="18">
        <f t="shared" si="31"/>
        <v>-1</v>
      </c>
      <c r="AE38" s="38">
        <v>1</v>
      </c>
      <c r="AF38">
        <f t="shared" si="0"/>
        <v>493.8210087079719</v>
      </c>
      <c r="AG38">
        <f t="shared" si="32"/>
        <v>4.080629178005872</v>
      </c>
      <c r="AH38">
        <f t="shared" si="1"/>
        <v>0.2867173814222293</v>
      </c>
      <c r="AI38" s="44" t="s">
        <v>128</v>
      </c>
      <c r="AJ38" s="38">
        <v>26</v>
      </c>
      <c r="AK38" s="38"/>
      <c r="AL38" s="38"/>
      <c r="AM38">
        <f t="shared" si="2"/>
        <v>26</v>
      </c>
      <c r="AN38" s="12" t="s">
        <v>128</v>
      </c>
      <c r="AO38" s="88">
        <v>1.710679286431</v>
      </c>
      <c r="AP38" s="89">
        <v>0.272027118294</v>
      </c>
      <c r="AQ38" s="90">
        <v>6.19604628354</v>
      </c>
      <c r="AR38" s="91">
        <v>0.532914977135</v>
      </c>
      <c r="AS38" s="90">
        <v>16.496801992231</v>
      </c>
      <c r="AT38" s="91">
        <v>0.835576907911</v>
      </c>
      <c r="AU38" s="88">
        <f t="shared" si="33"/>
        <v>24.403527562202</v>
      </c>
      <c r="AV38" s="89">
        <f t="shared" si="3"/>
        <v>1.0561858949762435</v>
      </c>
      <c r="AW38" s="88">
        <v>0.671627586601</v>
      </c>
      <c r="AX38" s="89">
        <v>0.165637982851</v>
      </c>
      <c r="AY38" s="90">
        <v>3.232251558837</v>
      </c>
      <c r="AZ38" s="91">
        <v>0.398325019141</v>
      </c>
      <c r="BA38" s="90">
        <v>10.650864465793</v>
      </c>
      <c r="BB38" s="91">
        <v>0.721662674159</v>
      </c>
      <c r="BC38" s="88">
        <f t="shared" si="34"/>
        <v>14.554743611231</v>
      </c>
      <c r="BD38" s="89">
        <f t="shared" si="4"/>
        <v>0.7068957775109451</v>
      </c>
      <c r="BE38" s="89"/>
      <c r="BF38" s="88">
        <f t="shared" si="35"/>
        <v>24.403527562202</v>
      </c>
      <c r="BG38" s="88">
        <f t="shared" si="36"/>
        <v>1.0561858949762435</v>
      </c>
      <c r="BH38" s="18">
        <f t="shared" si="37"/>
        <v>0</v>
      </c>
      <c r="BI38">
        <v>1</v>
      </c>
      <c r="BJ38">
        <f t="shared" si="5"/>
        <v>24.939430596561035</v>
      </c>
      <c r="BK38">
        <f t="shared" si="38"/>
        <v>1.1155286447467685</v>
      </c>
      <c r="BL38">
        <f t="shared" si="6"/>
        <v>0.2446896529463614</v>
      </c>
      <c r="BM38" s="89"/>
      <c r="BN38" s="88">
        <f t="shared" si="39"/>
        <v>14.554743611231</v>
      </c>
      <c r="BO38" s="88">
        <f t="shared" si="40"/>
        <v>0.7068957775109451</v>
      </c>
      <c r="BP38" s="18">
        <f t="shared" si="41"/>
        <v>1</v>
      </c>
      <c r="BQ38">
        <v>1</v>
      </c>
      <c r="BR38">
        <f t="shared" si="7"/>
        <v>12.462634407177697</v>
      </c>
      <c r="BS38">
        <f t="shared" si="42"/>
        <v>0.4997016402628036</v>
      </c>
      <c r="BT38">
        <f t="shared" si="8"/>
        <v>0.17726530448772007</v>
      </c>
      <c r="BU38" s="89"/>
      <c r="BV38" s="89">
        <f t="shared" si="9"/>
        <v>26</v>
      </c>
      <c r="BW38" s="109" t="s">
        <v>128</v>
      </c>
      <c r="BX38" s="110">
        <v>9.04</v>
      </c>
      <c r="BY38" s="111">
        <v>0.64</v>
      </c>
      <c r="BZ38" s="18">
        <f t="shared" si="43"/>
        <v>1</v>
      </c>
      <c r="CA38">
        <v>1</v>
      </c>
      <c r="CB38">
        <f t="shared" si="10"/>
        <v>7.62</v>
      </c>
      <c r="CC38">
        <f t="shared" si="44"/>
        <v>0.4096</v>
      </c>
      <c r="CD38">
        <f t="shared" si="11"/>
        <v>0.12140136741824323</v>
      </c>
      <c r="CE38" s="111"/>
      <c r="CF38" s="89" t="b">
        <f t="shared" si="45"/>
        <v>1</v>
      </c>
      <c r="CG38" s="89" t="b">
        <f t="shared" si="46"/>
        <v>1</v>
      </c>
      <c r="CH38" s="89"/>
      <c r="CI38" t="b">
        <f t="shared" si="12"/>
        <v>1</v>
      </c>
      <c r="CJ38" s="44" t="s">
        <v>128</v>
      </c>
      <c r="CK38" s="38">
        <v>26</v>
      </c>
      <c r="CL38" s="38">
        <f t="shared" si="13"/>
        <v>26</v>
      </c>
      <c r="CM38" s="3" t="s">
        <v>128</v>
      </c>
      <c r="CN38" s="22">
        <v>481.04233971331115</v>
      </c>
      <c r="CO38" s="9">
        <v>13.59937917049468</v>
      </c>
      <c r="CP38" s="64">
        <v>1.304703202763359</v>
      </c>
      <c r="CQ38" s="18">
        <f t="shared" si="47"/>
        <v>0</v>
      </c>
      <c r="CR38">
        <v>1</v>
      </c>
      <c r="CS38">
        <f t="shared" si="14"/>
        <v>13.98634870679527</v>
      </c>
      <c r="CT38">
        <f t="shared" si="48"/>
        <v>1.7022504473009665</v>
      </c>
      <c r="CU38">
        <f t="shared" si="15"/>
        <v>0.1937037441270945</v>
      </c>
      <c r="CV38" s="38"/>
      <c r="CW38" s="38"/>
      <c r="CX38" s="38">
        <f t="shared" si="16"/>
        <v>26</v>
      </c>
      <c r="CY38" s="3" t="s">
        <v>128</v>
      </c>
      <c r="CZ38" s="131">
        <v>29.412880512845895</v>
      </c>
      <c r="DA38" s="92">
        <v>1.494900481182058</v>
      </c>
      <c r="DB38" s="18">
        <f t="shared" si="49"/>
        <v>-1</v>
      </c>
      <c r="DC38">
        <v>1</v>
      </c>
      <c r="DD38">
        <f t="shared" si="17"/>
        <v>38.54835271576383</v>
      </c>
      <c r="DE38">
        <f t="shared" si="50"/>
        <v>2.234727448638349</v>
      </c>
      <c r="DF38">
        <f t="shared" si="18"/>
        <v>0.2423535511025534</v>
      </c>
      <c r="DG38" s="38"/>
      <c r="DH38">
        <v>26</v>
      </c>
      <c r="DI38" s="138" t="s">
        <v>128</v>
      </c>
      <c r="DJ38" s="139">
        <v>-0.2940153083958642</v>
      </c>
      <c r="DK38" s="139" t="s">
        <v>83</v>
      </c>
      <c r="DL38" s="139" t="s">
        <v>83</v>
      </c>
      <c r="DM38" s="139">
        <v>0.09946079802784848</v>
      </c>
      <c r="DN38" s="225">
        <v>-0.15723260613288986</v>
      </c>
      <c r="DO38" s="139">
        <v>0.4489321449723599</v>
      </c>
      <c r="DP38" s="226"/>
      <c r="DQ38" s="11" t="b">
        <v>1</v>
      </c>
      <c r="DR38" s="227">
        <v>-0.15723260613288986</v>
      </c>
      <c r="DS38" s="227">
        <v>0.4489321449723599</v>
      </c>
      <c r="DT38" s="227">
        <v>0.4482646026099667</v>
      </c>
      <c r="DU38" s="228" t="s">
        <v>42</v>
      </c>
      <c r="DV38" s="3" t="s">
        <v>128</v>
      </c>
      <c r="DW38" s="11">
        <v>1</v>
      </c>
      <c r="DX38" s="226" t="s">
        <v>42</v>
      </c>
      <c r="DY38" s="227">
        <v>-0.016025096866913915</v>
      </c>
      <c r="DZ38" s="227">
        <v>0.050140543986851166</v>
      </c>
      <c r="EA38" s="227">
        <v>-0.2940153083958642</v>
      </c>
      <c r="EB38" s="227">
        <v>0.05730798216967122</v>
      </c>
      <c r="EC38" s="227" t="s">
        <v>83</v>
      </c>
      <c r="ED38" s="227" t="s">
        <v>83</v>
      </c>
      <c r="EE38" s="227" t="s">
        <v>83</v>
      </c>
      <c r="EF38" s="227" t="s">
        <v>83</v>
      </c>
      <c r="EG38" s="227">
        <v>0.47440884426132107</v>
      </c>
      <c r="EH38" s="227">
        <v>0.03955389624558453</v>
      </c>
      <c r="EI38" s="227">
        <v>0.1677602577344296</v>
      </c>
      <c r="EJ38" s="227">
        <v>0.057456280998223926</v>
      </c>
      <c r="EK38" s="227">
        <v>0.09946079802784848</v>
      </c>
      <c r="EL38" s="227">
        <v>0.04399852632719834</v>
      </c>
      <c r="EM38" s="227">
        <v>-0.15723260613288986</v>
      </c>
      <c r="EN38" s="227">
        <v>0.04173581709791816</v>
      </c>
      <c r="EO38" s="227">
        <v>-0.4489321449723599</v>
      </c>
      <c r="EP38" s="227">
        <v>0.03787606089437603</v>
      </c>
      <c r="EQ38" s="227">
        <v>0.4482646026099667</v>
      </c>
      <c r="ER38" s="227">
        <v>0.05145840035393458</v>
      </c>
      <c r="ES38" s="227"/>
      <c r="ET38" s="227">
        <v>-0.12923530674662664</v>
      </c>
      <c r="EU38" s="227">
        <v>0.0035409364303344583</v>
      </c>
      <c r="EV38" s="227">
        <v>-0.0653640951054837</v>
      </c>
      <c r="EW38" s="227">
        <v>0.003948644216425563</v>
      </c>
      <c r="EX38" s="227" t="e">
        <v>#VALUE!</v>
      </c>
      <c r="EY38" s="227" t="e">
        <v>#VALUE!</v>
      </c>
      <c r="EZ38" s="227" t="e">
        <v>#VALUE!</v>
      </c>
      <c r="FA38" s="227" t="e">
        <v>#VALUE!</v>
      </c>
      <c r="FB38" s="227">
        <v>0.14281490504369668</v>
      </c>
      <c r="FC38" s="227">
        <v>0.004159008254141929</v>
      </c>
      <c r="FD38" s="227">
        <v>0.059235385617258815</v>
      </c>
      <c r="FE38" s="227">
        <v>0.003419122785478741</v>
      </c>
      <c r="FF38" s="227">
        <v>0.13082044256624017</v>
      </c>
      <c r="FG38" s="227">
        <v>0.0037069375451238237</v>
      </c>
      <c r="FH38" s="227">
        <v>-0.07319770171697584</v>
      </c>
      <c r="FI38" s="227">
        <v>0.004597991564393808</v>
      </c>
      <c r="FJ38" s="227">
        <v>-0.1398827629998564</v>
      </c>
      <c r="FK38" s="227">
        <v>0.0034343580931392656</v>
      </c>
      <c r="FL38" s="227">
        <v>0.2616059274151221</v>
      </c>
      <c r="FM38" s="227">
        <v>0.0027880807778347906</v>
      </c>
      <c r="FN38" s="138" t="s">
        <v>128</v>
      </c>
      <c r="FO38" s="229">
        <v>1</v>
      </c>
      <c r="FP38" s="229">
        <v>0</v>
      </c>
      <c r="FQ38" s="229">
        <v>-1</v>
      </c>
      <c r="FR38" s="229" t="e">
        <v>#VALUE!</v>
      </c>
      <c r="FS38" s="229" t="e">
        <v>#VALUE!</v>
      </c>
      <c r="FT38" s="229" t="e">
        <v>#VALUE!</v>
      </c>
      <c r="FU38" s="229" t="e">
        <v>#VALUE!</v>
      </c>
      <c r="FV38" s="229" t="e">
        <v>#VALUE!</v>
      </c>
      <c r="FW38" s="229">
        <v>1</v>
      </c>
      <c r="FX38" s="229">
        <v>0</v>
      </c>
      <c r="FY38" s="229">
        <v>0</v>
      </c>
      <c r="FZ38" s="229">
        <v>0</v>
      </c>
      <c r="GA38" s="229">
        <v>0</v>
      </c>
      <c r="GB38" s="229">
        <v>0</v>
      </c>
      <c r="GC38" s="229">
        <v>-1</v>
      </c>
      <c r="GD38" s="229">
        <v>0</v>
      </c>
      <c r="GE38" s="230">
        <v>-1</v>
      </c>
      <c r="GF38" s="230">
        <v>0</v>
      </c>
      <c r="GG38" s="229">
        <v>1</v>
      </c>
      <c r="GH38" s="229" t="e">
        <v>#VALUE!</v>
      </c>
      <c r="GI38" s="11"/>
      <c r="GJ38" s="229">
        <v>0</v>
      </c>
      <c r="GK38" s="229">
        <v>0</v>
      </c>
      <c r="GL38" s="229">
        <v>1</v>
      </c>
      <c r="GM38" s="229" t="e">
        <v>#VALUE!</v>
      </c>
      <c r="GN38" s="229" t="e">
        <v>#VALUE!</v>
      </c>
      <c r="GO38" s="229" t="e">
        <v>#VALUE!</v>
      </c>
      <c r="GP38" s="229" t="e">
        <v>#VALUE!</v>
      </c>
      <c r="GQ38" s="229" t="e">
        <v>#VALUE!</v>
      </c>
      <c r="GR38" s="229">
        <v>1</v>
      </c>
      <c r="GS38" s="229">
        <v>0</v>
      </c>
      <c r="GT38" s="229">
        <v>1</v>
      </c>
      <c r="GU38" s="229">
        <v>0</v>
      </c>
      <c r="GV38" s="229">
        <v>1</v>
      </c>
      <c r="GW38" s="229">
        <v>0</v>
      </c>
      <c r="GX38" s="229">
        <v>1</v>
      </c>
      <c r="GY38" s="229">
        <v>0</v>
      </c>
      <c r="GZ38" s="229">
        <v>1</v>
      </c>
      <c r="HA38" s="229">
        <v>0</v>
      </c>
      <c r="HB38" s="229">
        <v>1</v>
      </c>
      <c r="HC38" s="229" t="e">
        <v>#DIV/0!</v>
      </c>
      <c r="HD38" s="11"/>
      <c r="HE38" s="229">
        <v>0</v>
      </c>
      <c r="HF38" s="229">
        <v>0</v>
      </c>
      <c r="HG38" s="229">
        <v>6</v>
      </c>
      <c r="HH38" s="229" t="e">
        <v>#VALUE!</v>
      </c>
      <c r="HI38" s="229" t="e">
        <v>#VALUE!</v>
      </c>
      <c r="HJ38" s="229" t="e">
        <v>#VALUE!</v>
      </c>
      <c r="HK38" s="229" t="e">
        <v>#VALUE!</v>
      </c>
      <c r="HL38" s="229" t="e">
        <v>#VALUE!</v>
      </c>
      <c r="HM38" s="229">
        <v>3</v>
      </c>
      <c r="HN38" s="229">
        <v>0</v>
      </c>
      <c r="HO38" s="229">
        <v>2</v>
      </c>
      <c r="HP38" s="229">
        <v>0</v>
      </c>
      <c r="HQ38" s="229">
        <v>2</v>
      </c>
      <c r="HR38" s="229">
        <v>0</v>
      </c>
      <c r="HS38" s="229">
        <v>6</v>
      </c>
      <c r="HT38" s="229">
        <v>0</v>
      </c>
      <c r="HU38" s="229">
        <v>6</v>
      </c>
      <c r="HV38" s="229">
        <v>0</v>
      </c>
      <c r="HW38" s="229">
        <v>3</v>
      </c>
      <c r="HX38" s="229" t="e">
        <v>#DIV/0!</v>
      </c>
    </row>
    <row r="39" spans="1:232" s="8" customFormat="1" ht="12.75">
      <c r="A39" s="11"/>
      <c r="B39" s="187" t="s">
        <v>133</v>
      </c>
      <c r="C39" s="96">
        <v>478.1867338502372</v>
      </c>
      <c r="D39" s="96">
        <f t="shared" si="19"/>
        <v>30.769296839478</v>
      </c>
      <c r="E39" s="96">
        <f t="shared" si="20"/>
        <v>14.278253922969</v>
      </c>
      <c r="F39" s="96">
        <f t="shared" si="21"/>
        <v>5.33</v>
      </c>
      <c r="G39" s="96">
        <v>12.421203343537842</v>
      </c>
      <c r="H39" s="161">
        <v>45.94721613552918</v>
      </c>
      <c r="I39" s="163"/>
      <c r="J39" s="189">
        <f t="shared" si="22"/>
        <v>0.36551988689273035</v>
      </c>
      <c r="K39" s="190">
        <f t="shared" si="23"/>
        <v>0.08199846965518366</v>
      </c>
      <c r="L39" s="183"/>
      <c r="M39" s="21" t="s">
        <v>133</v>
      </c>
      <c r="N39" s="70">
        <f t="shared" si="24"/>
        <v>-1</v>
      </c>
      <c r="O39" s="70">
        <f t="shared" si="25"/>
        <v>0</v>
      </c>
      <c r="P39" s="70">
        <f t="shared" si="26"/>
        <v>0</v>
      </c>
      <c r="Q39" s="70">
        <f t="shared" si="27"/>
        <v>-1</v>
      </c>
      <c r="R39" s="70">
        <f t="shared" si="28"/>
        <v>0</v>
      </c>
      <c r="S39" s="70">
        <f t="shared" si="29"/>
        <v>-1</v>
      </c>
      <c r="T39" s="70"/>
      <c r="U39" s="70"/>
      <c r="V39" s="70"/>
      <c r="W39" s="38"/>
      <c r="X39" s="38" t="s">
        <v>133</v>
      </c>
      <c r="Y39" s="38" t="b">
        <f t="shared" si="30"/>
        <v>1</v>
      </c>
      <c r="Z39" s="44" t="s">
        <v>133</v>
      </c>
      <c r="AA39" s="58">
        <v>478.1867338502372</v>
      </c>
      <c r="AB39" s="58">
        <v>478.1867338502372</v>
      </c>
      <c r="AC39" s="44">
        <v>2.8921256422737494</v>
      </c>
      <c r="AD39" s="18">
        <f t="shared" si="31"/>
        <v>-1</v>
      </c>
      <c r="AE39" s="38">
        <v>1</v>
      </c>
      <c r="AF39">
        <f t="shared" si="0"/>
        <v>493.9075422189741</v>
      </c>
      <c r="AG39">
        <f t="shared" si="32"/>
        <v>8.364390730697346</v>
      </c>
      <c r="AH39">
        <f t="shared" si="1"/>
        <v>0.28531747038536404</v>
      </c>
      <c r="AI39" s="44" t="s">
        <v>133</v>
      </c>
      <c r="AJ39" s="38">
        <v>27</v>
      </c>
      <c r="AK39" s="38"/>
      <c r="AL39" s="38"/>
      <c r="AM39">
        <f t="shared" si="2"/>
        <v>27</v>
      </c>
      <c r="AN39" s="12" t="s">
        <v>133</v>
      </c>
      <c r="AO39" s="88">
        <v>1.374952292994</v>
      </c>
      <c r="AP39" s="89">
        <v>0.429473245131</v>
      </c>
      <c r="AQ39" s="90">
        <v>7.657537085598</v>
      </c>
      <c r="AR39" s="91">
        <v>0.860541759172</v>
      </c>
      <c r="AS39" s="90">
        <v>21.736807460886</v>
      </c>
      <c r="AT39" s="91">
        <v>1.581325192386</v>
      </c>
      <c r="AU39" s="88">
        <f t="shared" si="33"/>
        <v>30.769296839478</v>
      </c>
      <c r="AV39" s="89">
        <f t="shared" si="3"/>
        <v>3.425568751636812</v>
      </c>
      <c r="AW39" s="88">
        <v>0.225942526945</v>
      </c>
      <c r="AX39" s="89">
        <v>0.177322111559</v>
      </c>
      <c r="AY39" s="90">
        <v>2.974006272193</v>
      </c>
      <c r="AZ39" s="91">
        <v>0.642873958667</v>
      </c>
      <c r="BA39" s="90">
        <v>11.078305123831</v>
      </c>
      <c r="BB39" s="91">
        <v>1.071954607772</v>
      </c>
      <c r="BC39" s="88">
        <f t="shared" si="34"/>
        <v>14.278253922969</v>
      </c>
      <c r="BD39" s="89">
        <f t="shared" si="4"/>
        <v>1.5938167391035443</v>
      </c>
      <c r="BE39" s="89"/>
      <c r="BF39" s="88">
        <f t="shared" si="35"/>
        <v>30.769296839478</v>
      </c>
      <c r="BG39" s="88">
        <f t="shared" si="36"/>
        <v>3.425568751636812</v>
      </c>
      <c r="BH39" s="18">
        <f t="shared" si="37"/>
        <v>0</v>
      </c>
      <c r="BI39">
        <v>1</v>
      </c>
      <c r="BJ39">
        <f t="shared" si="5"/>
        <v>24.746528497249642</v>
      </c>
      <c r="BK39">
        <f t="shared" si="38"/>
        <v>11.734521272190587</v>
      </c>
      <c r="BL39">
        <f t="shared" si="6"/>
        <v>0.24020259038055775</v>
      </c>
      <c r="BM39" s="89"/>
      <c r="BN39" s="88">
        <f t="shared" si="39"/>
        <v>14.278253922969</v>
      </c>
      <c r="BO39" s="88">
        <f t="shared" si="40"/>
        <v>1.5938167391035443</v>
      </c>
      <c r="BP39" s="18">
        <f t="shared" si="41"/>
        <v>0</v>
      </c>
      <c r="BQ39">
        <v>1</v>
      </c>
      <c r="BR39">
        <f t="shared" si="7"/>
        <v>12.471012882579576</v>
      </c>
      <c r="BS39">
        <f t="shared" si="42"/>
        <v>2.5402517978466554</v>
      </c>
      <c r="BT39">
        <f t="shared" si="8"/>
        <v>0.17495299948960857</v>
      </c>
      <c r="BU39" s="89"/>
      <c r="BV39" s="89">
        <f t="shared" si="9"/>
        <v>27</v>
      </c>
      <c r="BW39" s="109" t="s">
        <v>133</v>
      </c>
      <c r="BX39" s="110">
        <v>5.33</v>
      </c>
      <c r="BY39" s="111">
        <v>0.36</v>
      </c>
      <c r="BZ39" s="18">
        <f t="shared" si="43"/>
        <v>-1</v>
      </c>
      <c r="CA39">
        <v>1</v>
      </c>
      <c r="CB39">
        <f t="shared" si="10"/>
        <v>7.732424242424242</v>
      </c>
      <c r="CC39">
        <f t="shared" si="44"/>
        <v>0.1296</v>
      </c>
      <c r="CD39">
        <f t="shared" si="11"/>
        <v>0.12245574152228335</v>
      </c>
      <c r="CE39" s="111"/>
      <c r="CF39" s="89" t="b">
        <f t="shared" si="45"/>
        <v>1</v>
      </c>
      <c r="CG39" s="89" t="b">
        <f t="shared" si="46"/>
        <v>1</v>
      </c>
      <c r="CH39" s="89"/>
      <c r="CI39" t="b">
        <f t="shared" si="12"/>
        <v>1</v>
      </c>
      <c r="CJ39" s="44" t="s">
        <v>133</v>
      </c>
      <c r="CK39" s="38">
        <v>27</v>
      </c>
      <c r="CL39" s="38">
        <f t="shared" si="13"/>
        <v>27</v>
      </c>
      <c r="CM39" s="3" t="s">
        <v>133</v>
      </c>
      <c r="CN39" s="22">
        <v>478.1867338502372</v>
      </c>
      <c r="CO39" s="9">
        <v>12.421203343537842</v>
      </c>
      <c r="CP39" s="64">
        <v>1.0852753051090827</v>
      </c>
      <c r="CQ39" s="18">
        <f t="shared" si="47"/>
        <v>0</v>
      </c>
      <c r="CR39">
        <v>1</v>
      </c>
      <c r="CS39">
        <f t="shared" si="14"/>
        <v>14.022051004581842</v>
      </c>
      <c r="CT39">
        <f t="shared" si="48"/>
        <v>1.1778224878796124</v>
      </c>
      <c r="CU39">
        <f t="shared" si="15"/>
        <v>0.19422315862009984</v>
      </c>
      <c r="CV39" s="38"/>
      <c r="CW39" s="38"/>
      <c r="CX39" s="38">
        <f t="shared" si="16"/>
        <v>27</v>
      </c>
      <c r="CY39" s="3" t="s">
        <v>133</v>
      </c>
      <c r="CZ39" s="131">
        <v>45.94721613552918</v>
      </c>
      <c r="DA39" s="92">
        <v>2.3350176193031578</v>
      </c>
      <c r="DB39" s="18">
        <f t="shared" si="49"/>
        <v>1</v>
      </c>
      <c r="DC39">
        <v>1</v>
      </c>
      <c r="DD39">
        <f t="shared" si="17"/>
        <v>38.04731224234919</v>
      </c>
      <c r="DE39">
        <f t="shared" si="50"/>
        <v>5.452307282456187</v>
      </c>
      <c r="DF39">
        <f t="shared" si="18"/>
        <v>0.24075669524420193</v>
      </c>
      <c r="DG39" s="38"/>
      <c r="DH39">
        <v>27</v>
      </c>
      <c r="DI39" s="138" t="s">
        <v>133</v>
      </c>
      <c r="DJ39" s="139">
        <v>-0.32424528921746415</v>
      </c>
      <c r="DK39" s="139">
        <v>0.28597258898884603</v>
      </c>
      <c r="DL39" s="139">
        <v>0.36551988689273035</v>
      </c>
      <c r="DM39" s="139">
        <v>-0.002047066967759087</v>
      </c>
      <c r="DN39" s="225">
        <v>0.15086621825825242</v>
      </c>
      <c r="DO39" s="139">
        <v>0.08199846965518366</v>
      </c>
      <c r="DP39" s="226"/>
      <c r="DQ39" s="11" t="b">
        <v>1</v>
      </c>
      <c r="DR39" s="227">
        <v>0.15086621825825242</v>
      </c>
      <c r="DS39" s="227">
        <v>0.08199846965518366</v>
      </c>
      <c r="DT39" s="227">
        <v>0.2335415422995599</v>
      </c>
      <c r="DU39" s="228" t="s">
        <v>47</v>
      </c>
      <c r="DV39" s="3" t="s">
        <v>133</v>
      </c>
      <c r="DW39" s="11">
        <v>1</v>
      </c>
      <c r="DX39" s="226" t="s">
        <v>47</v>
      </c>
      <c r="DY39" s="227">
        <v>-0.3362195450498249</v>
      </c>
      <c r="DZ39" s="227">
        <v>0.05640157213457763</v>
      </c>
      <c r="EA39" s="227">
        <v>-0.32424528921746415</v>
      </c>
      <c r="EB39" s="227">
        <v>0.0607976943354725</v>
      </c>
      <c r="EC39" s="227">
        <v>0.28597258898884603</v>
      </c>
      <c r="ED39" s="227">
        <v>0.06441495064426064</v>
      </c>
      <c r="EE39" s="227">
        <v>0.36551988689273035</v>
      </c>
      <c r="EF39" s="227">
        <v>0.0430782560198778</v>
      </c>
      <c r="EG39" s="227">
        <v>-0.046577664934979876</v>
      </c>
      <c r="EH39" s="227">
        <v>0.0646293376028907</v>
      </c>
      <c r="EI39" s="227">
        <v>0.017997058567434523</v>
      </c>
      <c r="EJ39" s="227">
        <v>0.046701435114951645</v>
      </c>
      <c r="EK39" s="227">
        <v>-0.002047066967759087</v>
      </c>
      <c r="EL39" s="227">
        <v>0.06028641748087388</v>
      </c>
      <c r="EM39" s="227">
        <v>0.15086621825825242</v>
      </c>
      <c r="EN39" s="227">
        <v>0.10167601507984922</v>
      </c>
      <c r="EO39" s="227">
        <v>-0.08199846965518366</v>
      </c>
      <c r="EP39" s="227">
        <v>0.06533218043005667</v>
      </c>
      <c r="EQ39" s="227">
        <v>0.2335415422995599</v>
      </c>
      <c r="ER39" s="227">
        <v>0.0677264422136443</v>
      </c>
      <c r="ES39" s="227"/>
      <c r="ET39" s="227">
        <v>-0.11953244468047783</v>
      </c>
      <c r="EU39" s="227">
        <v>0.0035183925914193774</v>
      </c>
      <c r="EV39" s="227">
        <v>-0.06444803508058673</v>
      </c>
      <c r="EW39" s="227">
        <v>0.0039353652558920494</v>
      </c>
      <c r="EX39" s="227">
        <v>0.02538285142830268</v>
      </c>
      <c r="EY39" s="227">
        <v>0.004439431345223713</v>
      </c>
      <c r="EZ39" s="227">
        <v>0.1363628253061377</v>
      </c>
      <c r="FA39" s="227">
        <v>0.0030164018134844397</v>
      </c>
      <c r="FB39" s="227">
        <v>0.15860237501934216</v>
      </c>
      <c r="FC39" s="227">
        <v>0.004061578094192234</v>
      </c>
      <c r="FD39" s="227">
        <v>0.06377366437989503</v>
      </c>
      <c r="FE39" s="227">
        <v>0.0034573423906495986</v>
      </c>
      <c r="FF39" s="227">
        <v>0.133896438475198</v>
      </c>
      <c r="FG39" s="227">
        <v>0.0036470792108504587</v>
      </c>
      <c r="FH39" s="227">
        <v>-0.08253402972882865</v>
      </c>
      <c r="FI39" s="227">
        <v>0.004354960191823125</v>
      </c>
      <c r="FJ39" s="227">
        <v>-0.15100196528219506</v>
      </c>
      <c r="FK39" s="227">
        <v>0.003337533846665818</v>
      </c>
      <c r="FL39" s="227">
        <v>0.2681126868184678</v>
      </c>
      <c r="FM39" s="227">
        <v>0.002736263816265604</v>
      </c>
      <c r="FN39" s="138" t="s">
        <v>133</v>
      </c>
      <c r="FO39" s="229">
        <v>-1</v>
      </c>
      <c r="FP39" s="229">
        <v>0</v>
      </c>
      <c r="FQ39" s="229">
        <v>-1</v>
      </c>
      <c r="FR39" s="229">
        <v>0</v>
      </c>
      <c r="FS39" s="229">
        <v>1</v>
      </c>
      <c r="FT39" s="229">
        <v>0</v>
      </c>
      <c r="FU39" s="229">
        <v>1</v>
      </c>
      <c r="FV39" s="229">
        <v>0</v>
      </c>
      <c r="FW39" s="229">
        <v>-1</v>
      </c>
      <c r="FX39" s="229">
        <v>0</v>
      </c>
      <c r="FY39" s="229">
        <v>0</v>
      </c>
      <c r="FZ39" s="229">
        <v>0</v>
      </c>
      <c r="GA39" s="229">
        <v>-1</v>
      </c>
      <c r="GB39" s="229">
        <v>0</v>
      </c>
      <c r="GC39" s="229">
        <v>1</v>
      </c>
      <c r="GD39" s="229">
        <v>0</v>
      </c>
      <c r="GE39" s="230">
        <v>0</v>
      </c>
      <c r="GF39" s="230">
        <v>0</v>
      </c>
      <c r="GG39" s="229">
        <v>0</v>
      </c>
      <c r="GH39" s="229" t="e">
        <v>#VALUE!</v>
      </c>
      <c r="GI39" s="11"/>
      <c r="GJ39" s="229">
        <v>1</v>
      </c>
      <c r="GK39" s="229">
        <v>0</v>
      </c>
      <c r="GL39" s="229">
        <v>1</v>
      </c>
      <c r="GM39" s="229">
        <v>0</v>
      </c>
      <c r="GN39" s="229">
        <v>1</v>
      </c>
      <c r="GO39" s="229">
        <v>0</v>
      </c>
      <c r="GP39" s="229">
        <v>1</v>
      </c>
      <c r="GQ39" s="229">
        <v>0</v>
      </c>
      <c r="GR39" s="229">
        <v>0</v>
      </c>
      <c r="GS39" s="229">
        <v>1</v>
      </c>
      <c r="GT39" s="229">
        <v>0</v>
      </c>
      <c r="GU39" s="229">
        <v>1</v>
      </c>
      <c r="GV39" s="229">
        <v>0</v>
      </c>
      <c r="GW39" s="229">
        <v>0</v>
      </c>
      <c r="GX39" s="229">
        <v>0</v>
      </c>
      <c r="GY39" s="229">
        <v>0</v>
      </c>
      <c r="GZ39" s="229">
        <v>0</v>
      </c>
      <c r="HA39" s="229">
        <v>0</v>
      </c>
      <c r="HB39" s="229">
        <v>1</v>
      </c>
      <c r="HC39" s="229" t="e">
        <v>#DIV/0!</v>
      </c>
      <c r="HD39" s="11"/>
      <c r="HE39" s="229">
        <v>6</v>
      </c>
      <c r="HF39" s="229">
        <v>0</v>
      </c>
      <c r="HG39" s="229">
        <v>6</v>
      </c>
      <c r="HH39" s="229">
        <v>0</v>
      </c>
      <c r="HI39" s="229">
        <v>3</v>
      </c>
      <c r="HJ39" s="229">
        <v>0</v>
      </c>
      <c r="HK39" s="229">
        <v>3</v>
      </c>
      <c r="HL39" s="229">
        <v>0</v>
      </c>
      <c r="HM39" s="229">
        <v>0</v>
      </c>
      <c r="HN39" s="229">
        <v>2</v>
      </c>
      <c r="HO39" s="229">
        <v>0</v>
      </c>
      <c r="HP39" s="229">
        <v>2</v>
      </c>
      <c r="HQ39" s="229">
        <v>0</v>
      </c>
      <c r="HR39" s="229">
        <v>0</v>
      </c>
      <c r="HS39" s="229">
        <v>0</v>
      </c>
      <c r="HT39" s="229">
        <v>0</v>
      </c>
      <c r="HU39" s="229">
        <v>0</v>
      </c>
      <c r="HV39" s="229">
        <v>0</v>
      </c>
      <c r="HW39" s="229">
        <v>2</v>
      </c>
      <c r="HX39" s="229" t="e">
        <v>#DIV/0!</v>
      </c>
    </row>
    <row r="40" spans="1:232" s="8" customFormat="1" ht="12.75">
      <c r="A40" s="11"/>
      <c r="B40" s="187" t="s">
        <v>134</v>
      </c>
      <c r="C40" s="96">
        <v>477.44333961363134</v>
      </c>
      <c r="D40" s="96">
        <f t="shared" si="19"/>
        <v>32.032714747192</v>
      </c>
      <c r="E40" s="96">
        <f t="shared" si="20"/>
        <v>12.530609003858999</v>
      </c>
      <c r="F40" s="96">
        <f t="shared" si="21"/>
        <v>5.27</v>
      </c>
      <c r="G40" s="96">
        <v>14.595667578344449</v>
      </c>
      <c r="H40" s="161">
        <v>40.75205153857486</v>
      </c>
      <c r="I40" s="163"/>
      <c r="J40" s="189">
        <f t="shared" si="22"/>
        <v>-0.21482788554176366</v>
      </c>
      <c r="K40" s="190">
        <f t="shared" si="23"/>
        <v>-0.0022473885854358677</v>
      </c>
      <c r="L40" s="183"/>
      <c r="M40" s="21" t="s">
        <v>134</v>
      </c>
      <c r="N40" s="70">
        <f t="shared" si="24"/>
        <v>-1</v>
      </c>
      <c r="O40" s="70">
        <f t="shared" si="25"/>
        <v>-1</v>
      </c>
      <c r="P40" s="70">
        <f t="shared" si="26"/>
        <v>0</v>
      </c>
      <c r="Q40" s="70">
        <f t="shared" si="27"/>
        <v>-1</v>
      </c>
      <c r="R40" s="70">
        <f t="shared" si="28"/>
        <v>0</v>
      </c>
      <c r="S40" s="70">
        <f t="shared" si="29"/>
        <v>0</v>
      </c>
      <c r="T40" s="70"/>
      <c r="U40" s="70"/>
      <c r="V40" s="70"/>
      <c r="W40" s="38"/>
      <c r="X40" s="38" t="s">
        <v>134</v>
      </c>
      <c r="Y40" s="38" t="b">
        <f t="shared" si="30"/>
        <v>1</v>
      </c>
      <c r="Z40" s="44" t="s">
        <v>134</v>
      </c>
      <c r="AA40" s="58">
        <v>477.44333961363134</v>
      </c>
      <c r="AB40" s="58">
        <v>477.44333961363134</v>
      </c>
      <c r="AC40" s="44">
        <v>2.5435556853512553</v>
      </c>
      <c r="AD40" s="18">
        <f t="shared" si="31"/>
        <v>-1</v>
      </c>
      <c r="AE40" s="38">
        <v>1</v>
      </c>
      <c r="AF40">
        <f t="shared" si="0"/>
        <v>493.93006931705304</v>
      </c>
      <c r="AG40">
        <f t="shared" si="32"/>
        <v>6.469675524482694</v>
      </c>
      <c r="AH40">
        <f t="shared" si="1"/>
        <v>0.28587784368882846</v>
      </c>
      <c r="AI40" s="44" t="s">
        <v>134</v>
      </c>
      <c r="AJ40" s="38">
        <v>28</v>
      </c>
      <c r="AK40" s="38"/>
      <c r="AL40" s="38"/>
      <c r="AM40">
        <f t="shared" si="2"/>
        <v>28</v>
      </c>
      <c r="AN40" s="12" t="s">
        <v>134</v>
      </c>
      <c r="AO40" s="88">
        <v>1.138568354364</v>
      </c>
      <c r="AP40" s="89">
        <v>0.383854379395</v>
      </c>
      <c r="AQ40" s="90">
        <v>8.913159796125</v>
      </c>
      <c r="AR40" s="91">
        <v>1.039839843086</v>
      </c>
      <c r="AS40" s="90">
        <v>21.980986596703</v>
      </c>
      <c r="AT40" s="91">
        <v>1.32480235742</v>
      </c>
      <c r="AU40" s="88">
        <f t="shared" si="33"/>
        <v>32.032714747192</v>
      </c>
      <c r="AV40" s="89">
        <f t="shared" si="3"/>
        <v>2.9837123700754278</v>
      </c>
      <c r="AW40" s="88">
        <v>0.441371255828</v>
      </c>
      <c r="AX40" s="89">
        <v>0.253668991119</v>
      </c>
      <c r="AY40" s="90">
        <v>2.260280063744</v>
      </c>
      <c r="AZ40" s="91">
        <v>0.46178281554</v>
      </c>
      <c r="BA40" s="90">
        <v>9.828957684287</v>
      </c>
      <c r="BB40" s="91">
        <v>0.84102493493</v>
      </c>
      <c r="BC40" s="88">
        <f t="shared" si="34"/>
        <v>12.530609003858999</v>
      </c>
      <c r="BD40" s="89">
        <f t="shared" si="4"/>
        <v>0.9849142669573917</v>
      </c>
      <c r="BE40" s="89"/>
      <c r="BF40" s="88">
        <f t="shared" si="35"/>
        <v>32.032714747192</v>
      </c>
      <c r="BG40" s="88">
        <f t="shared" si="36"/>
        <v>2.9837123700754278</v>
      </c>
      <c r="BH40" s="18">
        <f t="shared" si="37"/>
        <v>1</v>
      </c>
      <c r="BI40">
        <v>1</v>
      </c>
      <c r="BJ40">
        <f t="shared" si="5"/>
        <v>24.708243106106792</v>
      </c>
      <c r="BK40">
        <f t="shared" si="38"/>
        <v>8.902539507341126</v>
      </c>
      <c r="BL40">
        <f t="shared" si="6"/>
        <v>0.2410457000152343</v>
      </c>
      <c r="BM40" s="89"/>
      <c r="BN40" s="88">
        <f t="shared" si="39"/>
        <v>12.530609003858999</v>
      </c>
      <c r="BO40" s="88">
        <f t="shared" si="40"/>
        <v>0.9849142669573917</v>
      </c>
      <c r="BP40" s="18">
        <f t="shared" si="41"/>
        <v>0</v>
      </c>
      <c r="BQ40">
        <v>1</v>
      </c>
      <c r="BR40">
        <f t="shared" si="7"/>
        <v>12.523971819522302</v>
      </c>
      <c r="BS40">
        <f t="shared" si="42"/>
        <v>0.9700561132562162</v>
      </c>
      <c r="BT40">
        <f t="shared" si="8"/>
        <v>0.17654373713981142</v>
      </c>
      <c r="BU40" s="89"/>
      <c r="BV40" s="89">
        <f t="shared" si="9"/>
        <v>28</v>
      </c>
      <c r="BW40" s="109" t="s">
        <v>134</v>
      </c>
      <c r="BX40" s="110">
        <v>5.27</v>
      </c>
      <c r="BY40" s="111">
        <v>0.44</v>
      </c>
      <c r="BZ40" s="18">
        <f t="shared" si="43"/>
        <v>-1</v>
      </c>
      <c r="CA40">
        <v>1</v>
      </c>
      <c r="CB40">
        <f t="shared" si="10"/>
        <v>7.734242424242424</v>
      </c>
      <c r="CC40">
        <f t="shared" si="44"/>
        <v>0.1936</v>
      </c>
      <c r="CD40">
        <f t="shared" si="11"/>
        <v>0.1221554204287659</v>
      </c>
      <c r="CE40" s="111"/>
      <c r="CF40" s="89" t="b">
        <f t="shared" si="45"/>
        <v>1</v>
      </c>
      <c r="CG40" s="89" t="b">
        <f t="shared" si="46"/>
        <v>1</v>
      </c>
      <c r="CH40" s="89"/>
      <c r="CI40" t="b">
        <f t="shared" si="12"/>
        <v>1</v>
      </c>
      <c r="CJ40" s="44" t="s">
        <v>134</v>
      </c>
      <c r="CK40" s="38">
        <v>28</v>
      </c>
      <c r="CL40" s="38">
        <f t="shared" si="13"/>
        <v>28</v>
      </c>
      <c r="CM40" s="3" t="s">
        <v>134</v>
      </c>
      <c r="CN40" s="22">
        <v>477.44333961363134</v>
      </c>
      <c r="CO40" s="5">
        <v>14.595667578344449</v>
      </c>
      <c r="CP40" s="62">
        <v>1.4820378048550733</v>
      </c>
      <c r="CQ40" s="18">
        <f t="shared" si="47"/>
        <v>0</v>
      </c>
      <c r="CR40">
        <v>1</v>
      </c>
      <c r="CS40">
        <f t="shared" si="14"/>
        <v>13.956158148981643</v>
      </c>
      <c r="CT40">
        <f t="shared" si="48"/>
        <v>2.1964360550196442</v>
      </c>
      <c r="CU40">
        <f t="shared" si="15"/>
        <v>0.19328295009470087</v>
      </c>
      <c r="CV40" s="38"/>
      <c r="CW40" s="38"/>
      <c r="CX40" s="38">
        <f t="shared" si="16"/>
        <v>28</v>
      </c>
      <c r="CY40" s="3" t="s">
        <v>134</v>
      </c>
      <c r="CZ40" s="10">
        <v>40.75205153857486</v>
      </c>
      <c r="DA40" s="92">
        <v>2.303595719170619</v>
      </c>
      <c r="DB40" s="18">
        <f t="shared" si="49"/>
        <v>0</v>
      </c>
      <c r="DC40">
        <v>1</v>
      </c>
      <c r="DD40">
        <f t="shared" si="17"/>
        <v>38.20474147255993</v>
      </c>
      <c r="DE40">
        <f t="shared" si="50"/>
        <v>5.306553237381202</v>
      </c>
      <c r="DF40">
        <f t="shared" si="18"/>
        <v>0.24081661115399458</v>
      </c>
      <c r="DG40" s="38"/>
      <c r="DH40">
        <v>28</v>
      </c>
      <c r="DI40" s="138" t="s">
        <v>134</v>
      </c>
      <c r="DJ40" s="139">
        <v>-0.08637794146331913</v>
      </c>
      <c r="DK40" s="139">
        <v>0.28247935176095357</v>
      </c>
      <c r="DL40" s="139">
        <v>-0.21482788554176366</v>
      </c>
      <c r="DM40" s="139">
        <v>-0.05495469878484268</v>
      </c>
      <c r="DN40" s="225">
        <v>-0.06038151718914623</v>
      </c>
      <c r="DO40" s="139">
        <v>-0.0022473885854358677</v>
      </c>
      <c r="DP40" s="226"/>
      <c r="DQ40" s="11" t="b">
        <v>1</v>
      </c>
      <c r="DR40" s="227">
        <v>-0.06038151718914623</v>
      </c>
      <c r="DS40" s="227">
        <v>-0.0022473885854358677</v>
      </c>
      <c r="DT40" s="227">
        <v>0.18141992614601454</v>
      </c>
      <c r="DU40" s="228" t="s">
        <v>48</v>
      </c>
      <c r="DV40" s="3" t="s">
        <v>134</v>
      </c>
      <c r="DW40" s="11">
        <v>1</v>
      </c>
      <c r="DX40" s="226" t="s">
        <v>48</v>
      </c>
      <c r="DY40" s="227">
        <v>-0.20428447075767275</v>
      </c>
      <c r="DZ40" s="227">
        <v>0.08197814323499229</v>
      </c>
      <c r="EA40" s="227">
        <v>-0.08637794146331913</v>
      </c>
      <c r="EB40" s="227">
        <v>0.04884682216299375</v>
      </c>
      <c r="EC40" s="227">
        <v>0.28247935176095357</v>
      </c>
      <c r="ED40" s="227">
        <v>0.04779000616725963</v>
      </c>
      <c r="EE40" s="227">
        <v>-0.21482788554176366</v>
      </c>
      <c r="EF40" s="227">
        <v>0.05304551302272041</v>
      </c>
      <c r="EG40" s="227">
        <v>0.04470725393514798</v>
      </c>
      <c r="EH40" s="227">
        <v>0.0862330431437335</v>
      </c>
      <c r="EI40" s="227">
        <v>-0.10029244970050105</v>
      </c>
      <c r="EJ40" s="227">
        <v>0.07552046280169782</v>
      </c>
      <c r="EK40" s="227">
        <v>-0.05495469878484268</v>
      </c>
      <c r="EL40" s="227">
        <v>0.06315531342425319</v>
      </c>
      <c r="EM40" s="227">
        <v>-0.06038151718914623</v>
      </c>
      <c r="EN40" s="227">
        <v>0.07524235150266946</v>
      </c>
      <c r="EO40" s="227">
        <v>0.0022473885854358677</v>
      </c>
      <c r="EP40" s="227">
        <v>0.06499156534291411</v>
      </c>
      <c r="EQ40" s="227">
        <v>0.18141992614601454</v>
      </c>
      <c r="ER40" s="227">
        <v>0.08048059350166209</v>
      </c>
      <c r="ES40" s="227"/>
      <c r="ET40" s="227">
        <v>-0.12353047723478544</v>
      </c>
      <c r="EU40" s="227">
        <v>0.0034270477803776457</v>
      </c>
      <c r="EV40" s="227">
        <v>-0.07165613652768205</v>
      </c>
      <c r="EW40" s="227">
        <v>0.00398093325315166</v>
      </c>
      <c r="EX40" s="227">
        <v>0.025488707101875174</v>
      </c>
      <c r="EY40" s="227">
        <v>0.004506818744950295</v>
      </c>
      <c r="EZ40" s="227">
        <v>0.1539491214405163</v>
      </c>
      <c r="FA40" s="227">
        <v>0.002983316101899134</v>
      </c>
      <c r="FB40" s="227">
        <v>0.155836165356611</v>
      </c>
      <c r="FC40" s="227">
        <v>0.003978563325250651</v>
      </c>
      <c r="FD40" s="227">
        <v>0.06735819493346883</v>
      </c>
      <c r="FE40" s="227">
        <v>0.003355405964983304</v>
      </c>
      <c r="FF40" s="227">
        <v>0.13549970004541265</v>
      </c>
      <c r="FG40" s="227">
        <v>0.003636586426622986</v>
      </c>
      <c r="FH40" s="227">
        <v>-0.07613258320011959</v>
      </c>
      <c r="FI40" s="227">
        <v>0.0044613238587857575</v>
      </c>
      <c r="FJ40" s="227">
        <v>-0.15355487007736535</v>
      </c>
      <c r="FK40" s="227">
        <v>0.003338726547630171</v>
      </c>
      <c r="FL40" s="227">
        <v>0.26969212973221157</v>
      </c>
      <c r="FM40" s="227">
        <v>0.002695979199937806</v>
      </c>
      <c r="FN40" s="138" t="s">
        <v>134</v>
      </c>
      <c r="FO40" s="229">
        <v>0</v>
      </c>
      <c r="FP40" s="229">
        <v>0</v>
      </c>
      <c r="FQ40" s="229">
        <v>0</v>
      </c>
      <c r="FR40" s="229">
        <v>0</v>
      </c>
      <c r="FS40" s="229">
        <v>1</v>
      </c>
      <c r="FT40" s="229">
        <v>0</v>
      </c>
      <c r="FU40" s="229">
        <v>-1</v>
      </c>
      <c r="FV40" s="229">
        <v>0</v>
      </c>
      <c r="FW40" s="229">
        <v>0</v>
      </c>
      <c r="FX40" s="229">
        <v>0</v>
      </c>
      <c r="FY40" s="229">
        <v>-1</v>
      </c>
      <c r="FZ40" s="229">
        <v>0</v>
      </c>
      <c r="GA40" s="229">
        <v>-1</v>
      </c>
      <c r="GB40" s="229">
        <v>0</v>
      </c>
      <c r="GC40" s="229">
        <v>0</v>
      </c>
      <c r="GD40" s="229">
        <v>0</v>
      </c>
      <c r="GE40" s="230">
        <v>1</v>
      </c>
      <c r="GF40" s="230">
        <v>0</v>
      </c>
      <c r="GG40" s="229">
        <v>0</v>
      </c>
      <c r="GH40" s="229" t="e">
        <v>#VALUE!</v>
      </c>
      <c r="GI40" s="11"/>
      <c r="GJ40" s="229">
        <v>1</v>
      </c>
      <c r="GK40" s="229">
        <v>0</v>
      </c>
      <c r="GL40" s="229">
        <v>0</v>
      </c>
      <c r="GM40" s="229">
        <v>0</v>
      </c>
      <c r="GN40" s="229">
        <v>1</v>
      </c>
      <c r="GO40" s="229">
        <v>0</v>
      </c>
      <c r="GP40" s="229">
        <v>1</v>
      </c>
      <c r="GQ40" s="229">
        <v>0</v>
      </c>
      <c r="GR40" s="229">
        <v>0</v>
      </c>
      <c r="GS40" s="229">
        <v>0</v>
      </c>
      <c r="GT40" s="229">
        <v>0</v>
      </c>
      <c r="GU40" s="229">
        <v>0</v>
      </c>
      <c r="GV40" s="229">
        <v>0</v>
      </c>
      <c r="GW40" s="229">
        <v>0</v>
      </c>
      <c r="GX40" s="229">
        <v>0</v>
      </c>
      <c r="GY40" s="229">
        <v>1</v>
      </c>
      <c r="GZ40" s="229">
        <v>0</v>
      </c>
      <c r="HA40" s="229">
        <v>0</v>
      </c>
      <c r="HB40" s="229">
        <v>1</v>
      </c>
      <c r="HC40" s="229" t="e">
        <v>#DIV/0!</v>
      </c>
      <c r="HD40" s="11"/>
      <c r="HE40" s="229">
        <v>5</v>
      </c>
      <c r="HF40" s="229">
        <v>0</v>
      </c>
      <c r="HG40" s="229">
        <v>0</v>
      </c>
      <c r="HH40" s="229">
        <v>0</v>
      </c>
      <c r="HI40" s="229">
        <v>3</v>
      </c>
      <c r="HJ40" s="229">
        <v>0</v>
      </c>
      <c r="HK40" s="229">
        <v>6</v>
      </c>
      <c r="HL40" s="229">
        <v>0</v>
      </c>
      <c r="HM40" s="229">
        <v>0</v>
      </c>
      <c r="HN40" s="229">
        <v>0</v>
      </c>
      <c r="HO40" s="229">
        <v>0</v>
      </c>
      <c r="HP40" s="229">
        <v>0</v>
      </c>
      <c r="HQ40" s="229">
        <v>0</v>
      </c>
      <c r="HR40" s="229">
        <v>0</v>
      </c>
      <c r="HS40" s="229">
        <v>0</v>
      </c>
      <c r="HT40" s="229">
        <v>2</v>
      </c>
      <c r="HU40" s="229">
        <v>0</v>
      </c>
      <c r="HV40" s="229">
        <v>0</v>
      </c>
      <c r="HW40" s="229">
        <v>2</v>
      </c>
      <c r="HX40" s="229" t="e">
        <v>#DIV/0!</v>
      </c>
    </row>
    <row r="41" spans="1:232" s="8" customFormat="1" ht="12.75">
      <c r="A41" s="11"/>
      <c r="B41" s="187" t="s">
        <v>115</v>
      </c>
      <c r="C41" s="96">
        <v>473.9899307812592</v>
      </c>
      <c r="D41" s="96">
        <f t="shared" si="19"/>
        <v>34.074305912125</v>
      </c>
      <c r="E41" s="96">
        <f t="shared" si="20"/>
        <v>19.286362311783</v>
      </c>
      <c r="F41" s="96">
        <f t="shared" si="21"/>
        <v>5.96</v>
      </c>
      <c r="G41" s="96">
        <v>12.527549157816148</v>
      </c>
      <c r="H41" s="161">
        <v>43.13268127384974</v>
      </c>
      <c r="I41" s="163"/>
      <c r="J41" s="189">
        <f t="shared" si="22"/>
        <v>0.20082698131876003</v>
      </c>
      <c r="K41" s="190">
        <f t="shared" si="23"/>
        <v>-0.20102988095664057</v>
      </c>
      <c r="L41" s="183"/>
      <c r="M41" s="21" t="s">
        <v>115</v>
      </c>
      <c r="N41" s="70">
        <f t="shared" si="24"/>
        <v>-1</v>
      </c>
      <c r="O41" s="70">
        <f t="shared" si="25"/>
        <v>-1</v>
      </c>
      <c r="P41" s="70">
        <f t="shared" si="26"/>
        <v>-1</v>
      </c>
      <c r="Q41" s="70">
        <f t="shared" si="27"/>
        <v>-1</v>
      </c>
      <c r="R41" s="70">
        <f t="shared" si="28"/>
        <v>0</v>
      </c>
      <c r="S41" s="70">
        <f t="shared" si="29"/>
        <v>-1</v>
      </c>
      <c r="T41" s="70"/>
      <c r="U41" s="70"/>
      <c r="V41" s="70"/>
      <c r="W41" s="38"/>
      <c r="X41" s="38" t="s">
        <v>115</v>
      </c>
      <c r="Y41" s="38" t="b">
        <f t="shared" si="30"/>
        <v>1</v>
      </c>
      <c r="Z41" s="44" t="s">
        <v>115</v>
      </c>
      <c r="AA41" s="58">
        <v>473.9899307812592</v>
      </c>
      <c r="AB41" s="58">
        <v>473.9899307812592</v>
      </c>
      <c r="AC41" s="44">
        <v>3.6337382319780502</v>
      </c>
      <c r="AD41" s="18">
        <f t="shared" si="31"/>
        <v>-1</v>
      </c>
      <c r="AE41" s="38">
        <v>1</v>
      </c>
      <c r="AF41">
        <f t="shared" si="0"/>
        <v>494.03471806954917</v>
      </c>
      <c r="AG41">
        <f t="shared" si="32"/>
        <v>13.204053538538966</v>
      </c>
      <c r="AH41">
        <f t="shared" si="1"/>
        <v>0.2841215507679279</v>
      </c>
      <c r="AI41" s="44" t="s">
        <v>115</v>
      </c>
      <c r="AJ41" s="38">
        <v>29</v>
      </c>
      <c r="AK41" s="38"/>
      <c r="AL41" s="38"/>
      <c r="AM41">
        <f t="shared" si="2"/>
        <v>29</v>
      </c>
      <c r="AN41" s="12" t="s">
        <v>115</v>
      </c>
      <c r="AO41" s="88">
        <v>6.245979125988</v>
      </c>
      <c r="AP41" s="89">
        <v>1.104954731731</v>
      </c>
      <c r="AQ41" s="90">
        <v>10.808239975799</v>
      </c>
      <c r="AR41" s="91">
        <v>0.980578682216</v>
      </c>
      <c r="AS41" s="90">
        <v>17.020086810338</v>
      </c>
      <c r="AT41" s="91">
        <v>0.998986793952</v>
      </c>
      <c r="AU41" s="88">
        <f t="shared" si="33"/>
        <v>34.074305912125</v>
      </c>
      <c r="AV41" s="89">
        <f t="shared" si="3"/>
        <v>3.1804341256816886</v>
      </c>
      <c r="AW41" s="88">
        <v>1.548808239375</v>
      </c>
      <c r="AX41" s="89">
        <v>0.384806840086</v>
      </c>
      <c r="AY41" s="90">
        <v>5.244090535586</v>
      </c>
      <c r="AZ41" s="91">
        <v>0.639878820029</v>
      </c>
      <c r="BA41" s="90">
        <v>12.493463536822</v>
      </c>
      <c r="BB41" s="91">
        <v>0.749433535446</v>
      </c>
      <c r="BC41" s="88">
        <f t="shared" si="34"/>
        <v>19.286362311783</v>
      </c>
      <c r="BD41" s="89">
        <f t="shared" si="4"/>
        <v>1.1191718325497686</v>
      </c>
      <c r="BE41" s="89"/>
      <c r="BF41" s="88">
        <f t="shared" si="35"/>
        <v>34.074305912125</v>
      </c>
      <c r="BG41" s="88">
        <f t="shared" si="36"/>
        <v>3.1804341256816886</v>
      </c>
      <c r="BH41" s="18">
        <f t="shared" si="37"/>
        <v>1</v>
      </c>
      <c r="BI41">
        <v>1</v>
      </c>
      <c r="BJ41">
        <f t="shared" si="5"/>
        <v>24.646376707169427</v>
      </c>
      <c r="BK41">
        <f t="shared" si="38"/>
        <v>10.115161227800646</v>
      </c>
      <c r="BL41">
        <f t="shared" si="6"/>
        <v>0.24067069844946948</v>
      </c>
      <c r="BM41" s="89"/>
      <c r="BN41" s="88">
        <f t="shared" si="39"/>
        <v>19.286362311783</v>
      </c>
      <c r="BO41" s="88">
        <f t="shared" si="40"/>
        <v>1.1191718325497686</v>
      </c>
      <c r="BP41" s="18">
        <f t="shared" si="41"/>
        <v>1</v>
      </c>
      <c r="BQ41">
        <v>1</v>
      </c>
      <c r="BR41">
        <f t="shared" si="7"/>
        <v>12.319252022312485</v>
      </c>
      <c r="BS41">
        <f t="shared" si="42"/>
        <v>1.2525455907728074</v>
      </c>
      <c r="BT41">
        <f t="shared" si="8"/>
        <v>0.17619422788244832</v>
      </c>
      <c r="BU41" s="89"/>
      <c r="BV41" s="89">
        <f t="shared" si="9"/>
        <v>29</v>
      </c>
      <c r="BW41" s="112" t="s">
        <v>115</v>
      </c>
      <c r="BX41" s="110">
        <v>5.96</v>
      </c>
      <c r="BY41" s="111">
        <v>0.5</v>
      </c>
      <c r="BZ41" s="18">
        <f t="shared" si="43"/>
        <v>-1</v>
      </c>
      <c r="CA41">
        <v>1</v>
      </c>
      <c r="CB41">
        <f t="shared" si="10"/>
        <v>7.713333333333333</v>
      </c>
      <c r="CC41">
        <f t="shared" si="44"/>
        <v>0.25</v>
      </c>
      <c r="CD41">
        <f t="shared" si="11"/>
        <v>0.12192969417412551</v>
      </c>
      <c r="CE41" s="111"/>
      <c r="CF41" s="89" t="b">
        <f t="shared" si="45"/>
        <v>1</v>
      </c>
      <c r="CG41" s="89" t="b">
        <f t="shared" si="46"/>
        <v>1</v>
      </c>
      <c r="CH41" s="89"/>
      <c r="CI41" t="b">
        <f t="shared" si="12"/>
        <v>1</v>
      </c>
      <c r="CJ41" s="44" t="s">
        <v>115</v>
      </c>
      <c r="CK41" s="38">
        <v>29</v>
      </c>
      <c r="CL41" s="38">
        <f t="shared" si="13"/>
        <v>29</v>
      </c>
      <c r="CM41" s="6" t="s">
        <v>115</v>
      </c>
      <c r="CN41" s="22">
        <v>473.9899307812592</v>
      </c>
      <c r="CO41" s="9">
        <v>12.527549157816148</v>
      </c>
      <c r="CP41" s="64">
        <v>1.1364213921823982</v>
      </c>
      <c r="CQ41" s="18">
        <f t="shared" si="47"/>
        <v>0</v>
      </c>
      <c r="CR41">
        <v>1</v>
      </c>
      <c r="CS41">
        <f t="shared" si="14"/>
        <v>14.018828404149165</v>
      </c>
      <c r="CT41">
        <f t="shared" si="48"/>
        <v>1.2914535806097802</v>
      </c>
      <c r="CU41">
        <f t="shared" si="15"/>
        <v>0.19410221338391848</v>
      </c>
      <c r="CV41" s="38"/>
      <c r="CW41" s="38"/>
      <c r="CX41" s="38">
        <f t="shared" si="16"/>
        <v>29</v>
      </c>
      <c r="CY41" s="6" t="s">
        <v>115</v>
      </c>
      <c r="CZ41" s="131">
        <v>43.13268127384974</v>
      </c>
      <c r="DA41" s="92">
        <v>2.448926253026233</v>
      </c>
      <c r="DB41" s="18">
        <f t="shared" si="49"/>
        <v>1</v>
      </c>
      <c r="DC41">
        <v>1</v>
      </c>
      <c r="DD41">
        <f t="shared" si="17"/>
        <v>38.1326011775516</v>
      </c>
      <c r="DE41">
        <f t="shared" si="50"/>
        <v>5.997239792761105</v>
      </c>
      <c r="DF41">
        <f t="shared" si="18"/>
        <v>0.2405393668582368</v>
      </c>
      <c r="DG41" s="38"/>
      <c r="DH41">
        <v>29</v>
      </c>
      <c r="DI41" s="138" t="s">
        <v>115</v>
      </c>
      <c r="DJ41" s="139">
        <v>-0.0775274822876129</v>
      </c>
      <c r="DK41" s="139">
        <v>-0.059039893474814295</v>
      </c>
      <c r="DL41" s="139">
        <v>0.20082698131876003</v>
      </c>
      <c r="DM41" s="139">
        <v>0.24675733436907196</v>
      </c>
      <c r="DN41" s="225">
        <v>0.08265632543802012</v>
      </c>
      <c r="DO41" s="139">
        <v>-0.20102988095664057</v>
      </c>
      <c r="DP41" s="226"/>
      <c r="DQ41" s="11" t="b">
        <v>1</v>
      </c>
      <c r="DR41" s="227">
        <v>0.08265632543802012</v>
      </c>
      <c r="DS41" s="227">
        <v>-0.20102988095664057</v>
      </c>
      <c r="DT41" s="227">
        <v>0.26651240023975503</v>
      </c>
      <c r="DU41" s="228" t="s">
        <v>28</v>
      </c>
      <c r="DV41" s="6" t="s">
        <v>115</v>
      </c>
      <c r="DW41" s="11">
        <v>1</v>
      </c>
      <c r="DX41" s="226" t="s">
        <v>28</v>
      </c>
      <c r="DY41" s="227">
        <v>-0.06870448058114394</v>
      </c>
      <c r="DZ41" s="227">
        <v>0.07626979488267582</v>
      </c>
      <c r="EA41" s="227">
        <v>-0.0775274822876129</v>
      </c>
      <c r="EB41" s="227">
        <v>0.08232430565179535</v>
      </c>
      <c r="EC41" s="227">
        <v>-0.059039893474814295</v>
      </c>
      <c r="ED41" s="227">
        <v>0.12179132840332808</v>
      </c>
      <c r="EE41" s="227">
        <v>0.20082698131876003</v>
      </c>
      <c r="EF41" s="227">
        <v>0.05623975207559514</v>
      </c>
      <c r="EG41" s="227">
        <v>0.19444119976992458</v>
      </c>
      <c r="EH41" s="227">
        <v>0.06894838776309975</v>
      </c>
      <c r="EI41" s="227">
        <v>0.05124189134167229</v>
      </c>
      <c r="EJ41" s="227">
        <v>0.05983713840056531</v>
      </c>
      <c r="EK41" s="227">
        <v>0.24675733436907196</v>
      </c>
      <c r="EL41" s="227">
        <v>0.072830306204456</v>
      </c>
      <c r="EM41" s="227">
        <v>0.08265632543802012</v>
      </c>
      <c r="EN41" s="227">
        <v>0.07132435051011458</v>
      </c>
      <c r="EO41" s="227">
        <v>0.20102988095664057</v>
      </c>
      <c r="EP41" s="227">
        <v>0.08126665730698159</v>
      </c>
      <c r="EQ41" s="227">
        <v>0.26651240023975503</v>
      </c>
      <c r="ER41" s="227">
        <v>0.061822050184622175</v>
      </c>
      <c r="ES41" s="227"/>
      <c r="ET41" s="227">
        <v>-0.12763896178558937</v>
      </c>
      <c r="EU41" s="227">
        <v>0.0034473305738779115</v>
      </c>
      <c r="EV41" s="227">
        <v>-0.0719243322602792</v>
      </c>
      <c r="EW41" s="227">
        <v>0.00385394726892184</v>
      </c>
      <c r="EX41" s="227">
        <v>0.03583777513932269</v>
      </c>
      <c r="EY41" s="227">
        <v>0.004210761377662959</v>
      </c>
      <c r="EZ41" s="227">
        <v>0.14135351941443983</v>
      </c>
      <c r="FA41" s="227">
        <v>0.0029727516221274394</v>
      </c>
      <c r="FB41" s="227">
        <v>0.15129877305858747</v>
      </c>
      <c r="FC41" s="227">
        <v>0.00404491308591745</v>
      </c>
      <c r="FD41" s="227">
        <v>0.06276624520491814</v>
      </c>
      <c r="FE41" s="227">
        <v>0.0034106906266265116</v>
      </c>
      <c r="FF41" s="227">
        <v>0.1263569111619607</v>
      </c>
      <c r="FG41" s="227">
        <v>0.003601312267617006</v>
      </c>
      <c r="FH41" s="227">
        <v>-0.08046706327973069</v>
      </c>
      <c r="FI41" s="227">
        <v>0.004477198294221297</v>
      </c>
      <c r="FJ41" s="227">
        <v>-0.15957858196740185</v>
      </c>
      <c r="FK41" s="227">
        <v>0.003281975674458504</v>
      </c>
      <c r="FL41" s="227">
        <v>0.2671135699111892</v>
      </c>
      <c r="FM41" s="227">
        <v>0.0027550142936803163</v>
      </c>
      <c r="FN41" s="138" t="s">
        <v>115</v>
      </c>
      <c r="FO41" s="229">
        <v>0</v>
      </c>
      <c r="FP41" s="229">
        <v>0</v>
      </c>
      <c r="FQ41" s="229">
        <v>0</v>
      </c>
      <c r="FR41" s="229">
        <v>0</v>
      </c>
      <c r="FS41" s="229">
        <v>0</v>
      </c>
      <c r="FT41" s="229">
        <v>0</v>
      </c>
      <c r="FU41" s="229">
        <v>0</v>
      </c>
      <c r="FV41" s="229">
        <v>0</v>
      </c>
      <c r="FW41" s="229">
        <v>0</v>
      </c>
      <c r="FX41" s="229">
        <v>0</v>
      </c>
      <c r="FY41" s="229">
        <v>0</v>
      </c>
      <c r="FZ41" s="229">
        <v>0</v>
      </c>
      <c r="GA41" s="229">
        <v>0</v>
      </c>
      <c r="GB41" s="229">
        <v>0</v>
      </c>
      <c r="GC41" s="229">
        <v>1</v>
      </c>
      <c r="GD41" s="229">
        <v>0</v>
      </c>
      <c r="GE41" s="230">
        <v>1</v>
      </c>
      <c r="GF41" s="230">
        <v>0</v>
      </c>
      <c r="GG41" s="229">
        <v>0</v>
      </c>
      <c r="GH41" s="229" t="e">
        <v>#VALUE!</v>
      </c>
      <c r="GI41" s="11"/>
      <c r="GJ41" s="229">
        <v>0</v>
      </c>
      <c r="GK41" s="229">
        <v>0</v>
      </c>
      <c r="GL41" s="229">
        <v>0</v>
      </c>
      <c r="GM41" s="229">
        <v>0</v>
      </c>
      <c r="GN41" s="229">
        <v>0</v>
      </c>
      <c r="GO41" s="229">
        <v>0</v>
      </c>
      <c r="GP41" s="229">
        <v>1</v>
      </c>
      <c r="GQ41" s="229">
        <v>0</v>
      </c>
      <c r="GR41" s="229">
        <v>1</v>
      </c>
      <c r="GS41" s="229">
        <v>0</v>
      </c>
      <c r="GT41" s="229">
        <v>0</v>
      </c>
      <c r="GU41" s="229">
        <v>0</v>
      </c>
      <c r="GV41" s="229">
        <v>1</v>
      </c>
      <c r="GW41" s="229">
        <v>0</v>
      </c>
      <c r="GX41" s="229">
        <v>0</v>
      </c>
      <c r="GY41" s="229">
        <v>0</v>
      </c>
      <c r="GZ41" s="229">
        <v>1</v>
      </c>
      <c r="HA41" s="229">
        <v>0</v>
      </c>
      <c r="HB41" s="229">
        <v>1</v>
      </c>
      <c r="HC41" s="229" t="e">
        <v>#DIV/0!</v>
      </c>
      <c r="HD41" s="11"/>
      <c r="HE41" s="229">
        <v>0</v>
      </c>
      <c r="HF41" s="229">
        <v>0</v>
      </c>
      <c r="HG41" s="229">
        <v>0</v>
      </c>
      <c r="HH41" s="229">
        <v>0</v>
      </c>
      <c r="HI41" s="229">
        <v>0</v>
      </c>
      <c r="HJ41" s="229">
        <v>0</v>
      </c>
      <c r="HK41" s="229">
        <v>2</v>
      </c>
      <c r="HL41" s="229">
        <v>0</v>
      </c>
      <c r="HM41" s="229">
        <v>2</v>
      </c>
      <c r="HN41" s="229">
        <v>0</v>
      </c>
      <c r="HO41" s="229">
        <v>0</v>
      </c>
      <c r="HP41" s="229">
        <v>0</v>
      </c>
      <c r="HQ41" s="229">
        <v>2</v>
      </c>
      <c r="HR41" s="229">
        <v>0</v>
      </c>
      <c r="HS41" s="229">
        <v>0</v>
      </c>
      <c r="HT41" s="229">
        <v>0</v>
      </c>
      <c r="HU41" s="229">
        <v>3</v>
      </c>
      <c r="HV41" s="229">
        <v>0</v>
      </c>
      <c r="HW41" s="229">
        <v>2</v>
      </c>
      <c r="HX41" s="229" t="e">
        <v>#DIV/0!</v>
      </c>
    </row>
    <row r="42" spans="1:232" s="8" customFormat="1" ht="12.75">
      <c r="A42" s="11"/>
      <c r="B42" s="187" t="s">
        <v>120</v>
      </c>
      <c r="C42" s="96">
        <v>472.17308614340783</v>
      </c>
      <c r="D42" s="96">
        <f t="shared" si="19"/>
        <v>32.836417219455</v>
      </c>
      <c r="E42" s="96">
        <f t="shared" si="20"/>
        <v>19.062388090886</v>
      </c>
      <c r="F42" s="96">
        <f t="shared" si="21"/>
        <v>5.08</v>
      </c>
      <c r="G42" s="96">
        <v>17.999328415499058</v>
      </c>
      <c r="H42" s="161">
        <v>39.88148929975807</v>
      </c>
      <c r="I42" s="163"/>
      <c r="J42" s="189">
        <f t="shared" si="22"/>
        <v>0.39179873760477135</v>
      </c>
      <c r="K42" s="190">
        <f t="shared" si="23"/>
        <v>0.27556112802947247</v>
      </c>
      <c r="L42" s="183"/>
      <c r="M42" s="21" t="s">
        <v>120</v>
      </c>
      <c r="N42" s="70">
        <f t="shared" si="24"/>
        <v>-1</v>
      </c>
      <c r="O42" s="70">
        <f t="shared" si="25"/>
        <v>-1</v>
      </c>
      <c r="P42" s="70">
        <f t="shared" si="26"/>
        <v>-1</v>
      </c>
      <c r="Q42" s="70">
        <f t="shared" si="27"/>
        <v>-1</v>
      </c>
      <c r="R42" s="70">
        <f t="shared" si="28"/>
        <v>-1</v>
      </c>
      <c r="S42" s="70">
        <f t="shared" si="29"/>
        <v>0</v>
      </c>
      <c r="T42" s="70"/>
      <c r="U42" s="70"/>
      <c r="V42" s="70"/>
      <c r="W42" s="38"/>
      <c r="X42" s="38" t="s">
        <v>120</v>
      </c>
      <c r="Y42" s="38" t="b">
        <f t="shared" si="30"/>
        <v>1</v>
      </c>
      <c r="Z42" s="44" t="s">
        <v>120</v>
      </c>
      <c r="AA42" s="58">
        <v>472.17308614340783</v>
      </c>
      <c r="AB42" s="58">
        <v>472.17308614340783</v>
      </c>
      <c r="AC42" s="44">
        <v>1.2534188272594218</v>
      </c>
      <c r="AD42" s="18">
        <f t="shared" si="31"/>
        <v>-1</v>
      </c>
      <c r="AE42" s="38">
        <v>1</v>
      </c>
      <c r="AF42">
        <f t="shared" si="0"/>
        <v>494.0897739676659</v>
      </c>
      <c r="AG42">
        <f t="shared" si="32"/>
        <v>1.5710587565283842</v>
      </c>
      <c r="AH42">
        <f t="shared" si="1"/>
        <v>0.28794242512715623</v>
      </c>
      <c r="AI42" s="44" t="s">
        <v>120</v>
      </c>
      <c r="AJ42" s="38">
        <v>30</v>
      </c>
      <c r="AK42" s="38"/>
      <c r="AL42" s="38"/>
      <c r="AM42">
        <f t="shared" si="2"/>
        <v>30</v>
      </c>
      <c r="AN42" s="12" t="s">
        <v>120</v>
      </c>
      <c r="AO42" s="83">
        <v>4.650046844165</v>
      </c>
      <c r="AP42" s="14">
        <v>0.504282610303</v>
      </c>
      <c r="AQ42" s="86">
        <v>9.824833323651</v>
      </c>
      <c r="AR42" s="13">
        <v>0.694397234922</v>
      </c>
      <c r="AS42" s="86">
        <v>18.361537051639</v>
      </c>
      <c r="AT42" s="13">
        <v>1.120220604786</v>
      </c>
      <c r="AU42" s="88">
        <f t="shared" si="33"/>
        <v>32.836417219455</v>
      </c>
      <c r="AV42" s="89">
        <f t="shared" si="3"/>
        <v>1.9913826743084382</v>
      </c>
      <c r="AW42" s="83">
        <v>1.485984350651</v>
      </c>
      <c r="AX42" s="14">
        <v>0.290601836515</v>
      </c>
      <c r="AY42" s="86">
        <v>4.689049200951</v>
      </c>
      <c r="AZ42" s="13">
        <v>0.747544922775</v>
      </c>
      <c r="BA42" s="86">
        <v>12.887354539284</v>
      </c>
      <c r="BB42" s="13">
        <v>1.066572671811</v>
      </c>
      <c r="BC42" s="88">
        <f t="shared" si="34"/>
        <v>19.062388090886</v>
      </c>
      <c r="BD42" s="89">
        <f t="shared" si="4"/>
        <v>1.7808501032066266</v>
      </c>
      <c r="BE42" s="89"/>
      <c r="BF42" s="88">
        <f t="shared" si="35"/>
        <v>32.836417219455</v>
      </c>
      <c r="BG42" s="88">
        <f t="shared" si="36"/>
        <v>1.9913826743084382</v>
      </c>
      <c r="BH42" s="18">
        <f t="shared" si="37"/>
        <v>1</v>
      </c>
      <c r="BI42">
        <v>1</v>
      </c>
      <c r="BJ42">
        <f t="shared" si="5"/>
        <v>24.683888485735185</v>
      </c>
      <c r="BK42">
        <f t="shared" si="38"/>
        <v>3.9656049555358273</v>
      </c>
      <c r="BL42">
        <f t="shared" si="6"/>
        <v>0.24292850739085806</v>
      </c>
      <c r="BM42" s="89"/>
      <c r="BN42" s="88">
        <f t="shared" si="39"/>
        <v>19.062388090886</v>
      </c>
      <c r="BO42" s="88">
        <f t="shared" si="40"/>
        <v>1.7808501032066266</v>
      </c>
      <c r="BP42" s="18">
        <f t="shared" si="41"/>
        <v>1</v>
      </c>
      <c r="BQ42">
        <v>1</v>
      </c>
      <c r="BR42">
        <f t="shared" si="7"/>
        <v>12.326039119915425</v>
      </c>
      <c r="BS42">
        <f t="shared" si="42"/>
        <v>3.171427090091053</v>
      </c>
      <c r="BT42">
        <f t="shared" si="8"/>
        <v>0.17446146915957472</v>
      </c>
      <c r="BU42" s="89"/>
      <c r="BV42" s="89">
        <f t="shared" si="9"/>
        <v>30</v>
      </c>
      <c r="BW42" s="109" t="s">
        <v>120</v>
      </c>
      <c r="BX42" s="110">
        <v>5.08</v>
      </c>
      <c r="BY42" s="111">
        <v>0.37</v>
      </c>
      <c r="BZ42" s="18">
        <f t="shared" si="43"/>
        <v>-1</v>
      </c>
      <c r="CA42">
        <v>1</v>
      </c>
      <c r="CB42">
        <f t="shared" si="10"/>
        <v>7.739999999999999</v>
      </c>
      <c r="CC42">
        <f t="shared" si="44"/>
        <v>0.1369</v>
      </c>
      <c r="CD42">
        <f t="shared" si="11"/>
        <v>0.1224182416771161</v>
      </c>
      <c r="CE42" s="111"/>
      <c r="CF42" s="89" t="b">
        <f t="shared" si="45"/>
        <v>1</v>
      </c>
      <c r="CG42" s="89" t="b">
        <f t="shared" si="46"/>
        <v>1</v>
      </c>
      <c r="CH42" s="89"/>
      <c r="CI42" t="b">
        <f t="shared" si="12"/>
        <v>1</v>
      </c>
      <c r="CJ42" s="44" t="s">
        <v>120</v>
      </c>
      <c r="CK42" s="38">
        <v>30</v>
      </c>
      <c r="CL42" s="38">
        <f t="shared" si="13"/>
        <v>30</v>
      </c>
      <c r="CM42" s="3" t="s">
        <v>120</v>
      </c>
      <c r="CN42" s="22">
        <v>472.17308614340783</v>
      </c>
      <c r="CO42" s="25">
        <v>17.999328415499058</v>
      </c>
      <c r="CP42" s="62">
        <v>1.0633819806636071</v>
      </c>
      <c r="CQ42" s="18">
        <f t="shared" si="47"/>
        <v>1</v>
      </c>
      <c r="CR42">
        <v>1</v>
      </c>
      <c r="CS42">
        <f t="shared" si="14"/>
        <v>13.853016911492109</v>
      </c>
      <c r="CT42">
        <f t="shared" si="48"/>
        <v>1.130781236800056</v>
      </c>
      <c r="CU42">
        <f t="shared" si="15"/>
        <v>0.19427490678731554</v>
      </c>
      <c r="CV42" s="38"/>
      <c r="CW42" s="38"/>
      <c r="CX42" s="38">
        <f t="shared" si="16"/>
        <v>30</v>
      </c>
      <c r="CY42" s="3" t="s">
        <v>120</v>
      </c>
      <c r="CZ42" s="10">
        <v>39.88148929975807</v>
      </c>
      <c r="DA42" s="92">
        <v>1.313121372932596</v>
      </c>
      <c r="DB42" s="18">
        <f t="shared" si="49"/>
        <v>0</v>
      </c>
      <c r="DC42">
        <v>1</v>
      </c>
      <c r="DD42">
        <f t="shared" si="17"/>
        <v>38.23112214646347</v>
      </c>
      <c r="DE42">
        <f t="shared" si="50"/>
        <v>1.7242877400523855</v>
      </c>
      <c r="DF42">
        <f t="shared" si="18"/>
        <v>0.2426976858077439</v>
      </c>
      <c r="DG42" s="38"/>
      <c r="DH42">
        <v>30</v>
      </c>
      <c r="DI42" s="138" t="s">
        <v>120</v>
      </c>
      <c r="DJ42" s="139">
        <v>-0.16257166519015548</v>
      </c>
      <c r="DK42" s="139">
        <v>-0.010396011474630077</v>
      </c>
      <c r="DL42" s="139">
        <v>0.39179873760477135</v>
      </c>
      <c r="DM42" s="139">
        <v>0.1326793880917885</v>
      </c>
      <c r="DN42" s="225">
        <v>-0.13456992278753777</v>
      </c>
      <c r="DO42" s="139">
        <v>0.27556112802947247</v>
      </c>
      <c r="DP42" s="226"/>
      <c r="DQ42" s="11" t="b">
        <v>1</v>
      </c>
      <c r="DR42" s="227">
        <v>-0.13456992278753777</v>
      </c>
      <c r="DS42" s="227">
        <v>0.27556112802947247</v>
      </c>
      <c r="DT42" s="227">
        <v>0.04907631081713249</v>
      </c>
      <c r="DU42" s="228" t="s">
        <v>33</v>
      </c>
      <c r="DV42" s="3" t="s">
        <v>120</v>
      </c>
      <c r="DW42" s="11">
        <v>1</v>
      </c>
      <c r="DX42" s="226" t="s">
        <v>33</v>
      </c>
      <c r="DY42" s="227">
        <v>-0.33309906265651523</v>
      </c>
      <c r="DZ42" s="227">
        <v>0.0025899495166021545</v>
      </c>
      <c r="EA42" s="227">
        <v>-0.16257166519015548</v>
      </c>
      <c r="EB42" s="227">
        <v>0.002819398463793808</v>
      </c>
      <c r="EC42" s="227">
        <v>-0.010396011474630077</v>
      </c>
      <c r="ED42" s="227">
        <v>0.003144303100242538</v>
      </c>
      <c r="EE42" s="227">
        <v>0.39179873760477135</v>
      </c>
      <c r="EF42" s="227">
        <v>0.0029252178339245153</v>
      </c>
      <c r="EG42" s="227">
        <v>0.014771180988902864</v>
      </c>
      <c r="EH42" s="227">
        <v>0.0019258991688156186</v>
      </c>
      <c r="EI42" s="227">
        <v>0.34846279864157503</v>
      </c>
      <c r="EJ42" s="227">
        <v>0.0013966613391370526</v>
      </c>
      <c r="EK42" s="227">
        <v>0.1326793880917885</v>
      </c>
      <c r="EL42" s="227">
        <v>0.002669173013795569</v>
      </c>
      <c r="EM42" s="227">
        <v>-0.13456992278753777</v>
      </c>
      <c r="EN42" s="227">
        <v>0.01108343868035919</v>
      </c>
      <c r="EO42" s="227">
        <v>-0.27556112802947247</v>
      </c>
      <c r="EP42" s="227">
        <v>0.0022985384680842815</v>
      </c>
      <c r="EQ42" s="227">
        <v>0.04907631081713249</v>
      </c>
      <c r="ER42" s="227">
        <v>0.003585268135555555</v>
      </c>
      <c r="ES42" s="227"/>
      <c r="ET42" s="227">
        <v>-0.11962700475300235</v>
      </c>
      <c r="EU42" s="227">
        <v>0.0037144996494284936</v>
      </c>
      <c r="EV42" s="227">
        <v>-0.069347235808687</v>
      </c>
      <c r="EW42" s="227">
        <v>0.004158883704517652</v>
      </c>
      <c r="EX42" s="227">
        <v>0.03436371810901407</v>
      </c>
      <c r="EY42" s="227">
        <v>0.004690297145414269</v>
      </c>
      <c r="EZ42" s="227">
        <v>0.1355664964966819</v>
      </c>
      <c r="FA42" s="227">
        <v>0.003151535423858575</v>
      </c>
      <c r="FB42" s="227">
        <v>0.1567433190822548</v>
      </c>
      <c r="FC42" s="227">
        <v>0.004307377714586263</v>
      </c>
      <c r="FD42" s="227">
        <v>0.05375955104431501</v>
      </c>
      <c r="FE42" s="227">
        <v>0.0036206746282517106</v>
      </c>
      <c r="FF42" s="227">
        <v>0.12981381862490868</v>
      </c>
      <c r="FG42" s="227">
        <v>0.0038610104366091588</v>
      </c>
      <c r="FH42" s="227">
        <v>-0.07388444969713803</v>
      </c>
      <c r="FI42" s="227">
        <v>0.004724823530145388</v>
      </c>
      <c r="FJ42" s="227">
        <v>-0.1451364301799439</v>
      </c>
      <c r="FK42" s="227">
        <v>0.0035618818410290782</v>
      </c>
      <c r="FL42" s="227">
        <v>0.2737025423179353</v>
      </c>
      <c r="FM42" s="227">
        <v>0.002943385949580117</v>
      </c>
      <c r="FN42" s="138" t="s">
        <v>120</v>
      </c>
      <c r="FO42" s="229">
        <v>-1</v>
      </c>
      <c r="FP42" s="229">
        <v>0</v>
      </c>
      <c r="FQ42" s="229">
        <v>-1</v>
      </c>
      <c r="FR42" s="229">
        <v>0</v>
      </c>
      <c r="FS42" s="229">
        <v>-1</v>
      </c>
      <c r="FT42" s="229">
        <v>0</v>
      </c>
      <c r="FU42" s="229">
        <v>1</v>
      </c>
      <c r="FV42" s="229">
        <v>0</v>
      </c>
      <c r="FW42" s="229">
        <v>-1</v>
      </c>
      <c r="FX42" s="229">
        <v>0</v>
      </c>
      <c r="FY42" s="229">
        <v>1</v>
      </c>
      <c r="FZ42" s="229">
        <v>0</v>
      </c>
      <c r="GA42" s="229">
        <v>0</v>
      </c>
      <c r="GB42" s="229">
        <v>0</v>
      </c>
      <c r="GC42" s="229">
        <v>-1</v>
      </c>
      <c r="GD42" s="229">
        <v>0</v>
      </c>
      <c r="GE42" s="230">
        <v>-1</v>
      </c>
      <c r="GF42" s="230">
        <v>0</v>
      </c>
      <c r="GG42" s="229">
        <v>-1</v>
      </c>
      <c r="GH42" s="229" t="e">
        <v>#VALUE!</v>
      </c>
      <c r="GI42" s="11"/>
      <c r="GJ42" s="229">
        <v>1</v>
      </c>
      <c r="GK42" s="229">
        <v>0</v>
      </c>
      <c r="GL42" s="229">
        <v>1</v>
      </c>
      <c r="GM42" s="229">
        <v>0</v>
      </c>
      <c r="GN42" s="229">
        <v>1</v>
      </c>
      <c r="GO42" s="229">
        <v>0</v>
      </c>
      <c r="GP42" s="229">
        <v>1</v>
      </c>
      <c r="GQ42" s="229">
        <v>0</v>
      </c>
      <c r="GR42" s="229">
        <v>1</v>
      </c>
      <c r="GS42" s="229">
        <v>0</v>
      </c>
      <c r="GT42" s="229">
        <v>1</v>
      </c>
      <c r="GU42" s="229">
        <v>0</v>
      </c>
      <c r="GV42" s="229">
        <v>1</v>
      </c>
      <c r="GW42" s="229">
        <v>0</v>
      </c>
      <c r="GX42" s="229">
        <v>1</v>
      </c>
      <c r="GY42" s="229">
        <v>0</v>
      </c>
      <c r="GZ42" s="229">
        <v>1</v>
      </c>
      <c r="HA42" s="229">
        <v>0</v>
      </c>
      <c r="HB42" s="229">
        <v>1</v>
      </c>
      <c r="HC42" s="229" t="e">
        <v>#DIV/0!</v>
      </c>
      <c r="HD42" s="11"/>
      <c r="HE42" s="229">
        <v>6</v>
      </c>
      <c r="HF42" s="229">
        <v>0</v>
      </c>
      <c r="HG42" s="229">
        <v>6</v>
      </c>
      <c r="HH42" s="229">
        <v>0</v>
      </c>
      <c r="HI42" s="229">
        <v>6</v>
      </c>
      <c r="HJ42" s="229">
        <v>0</v>
      </c>
      <c r="HK42" s="229">
        <v>3</v>
      </c>
      <c r="HL42" s="229">
        <v>0</v>
      </c>
      <c r="HM42" s="229">
        <v>1</v>
      </c>
      <c r="HN42" s="229">
        <v>0</v>
      </c>
      <c r="HO42" s="229">
        <v>3</v>
      </c>
      <c r="HP42" s="229">
        <v>0</v>
      </c>
      <c r="HQ42" s="229">
        <v>2</v>
      </c>
      <c r="HR42" s="229">
        <v>0</v>
      </c>
      <c r="HS42" s="229">
        <v>6</v>
      </c>
      <c r="HT42" s="229">
        <v>0</v>
      </c>
      <c r="HU42" s="229">
        <v>6</v>
      </c>
      <c r="HV42" s="229">
        <v>0</v>
      </c>
      <c r="HW42" s="229">
        <v>1</v>
      </c>
      <c r="HX42" s="229" t="e">
        <v>#DIV/0!</v>
      </c>
    </row>
    <row r="43" spans="1:232" s="8" customFormat="1" ht="12.75">
      <c r="A43" s="11"/>
      <c r="B43" s="187" t="s">
        <v>121</v>
      </c>
      <c r="C43" s="96">
        <v>470.28363888990214</v>
      </c>
      <c r="D43" s="96">
        <f t="shared" si="19"/>
        <v>35.178742929466</v>
      </c>
      <c r="E43" s="96">
        <f t="shared" si="20"/>
        <v>20.257901112783003</v>
      </c>
      <c r="F43" s="96">
        <f t="shared" si="21"/>
        <v>4.93</v>
      </c>
      <c r="G43" s="96">
        <v>16.561551236596706</v>
      </c>
      <c r="H43" s="161">
        <v>48.136793984734446</v>
      </c>
      <c r="I43" s="163"/>
      <c r="J43" s="189">
        <f t="shared" si="22"/>
        <v>0.63960587070515</v>
      </c>
      <c r="K43" s="190">
        <f t="shared" si="23"/>
        <v>-0.06876499675287395</v>
      </c>
      <c r="L43" s="183"/>
      <c r="M43" s="21" t="s">
        <v>121</v>
      </c>
      <c r="N43" s="70">
        <f t="shared" si="24"/>
        <v>-1</v>
      </c>
      <c r="O43" s="70">
        <f t="shared" si="25"/>
        <v>-1</v>
      </c>
      <c r="P43" s="70">
        <f t="shared" si="26"/>
        <v>-1</v>
      </c>
      <c r="Q43" s="70">
        <f t="shared" si="27"/>
        <v>-1</v>
      </c>
      <c r="R43" s="70">
        <f t="shared" si="28"/>
        <v>0</v>
      </c>
      <c r="S43" s="70">
        <f t="shared" si="29"/>
        <v>-1</v>
      </c>
      <c r="T43" s="70"/>
      <c r="U43" s="70"/>
      <c r="V43" s="70"/>
      <c r="W43" s="38"/>
      <c r="X43" s="38" t="s">
        <v>121</v>
      </c>
      <c r="Y43" s="38" t="b">
        <f t="shared" si="30"/>
        <v>1</v>
      </c>
      <c r="Z43" s="43" t="s">
        <v>121</v>
      </c>
      <c r="AA43" s="50">
        <v>470.28363888990214</v>
      </c>
      <c r="AB43" s="50">
        <v>470.28363888990214</v>
      </c>
      <c r="AC43" s="43">
        <v>2.948085039523232</v>
      </c>
      <c r="AD43" s="18">
        <f t="shared" si="31"/>
        <v>-1</v>
      </c>
      <c r="AE43" s="38">
        <v>1</v>
      </c>
      <c r="AF43">
        <f t="shared" si="0"/>
        <v>494.1470299450449</v>
      </c>
      <c r="AG43">
        <f t="shared" si="32"/>
        <v>8.691205400260698</v>
      </c>
      <c r="AH43">
        <f t="shared" si="1"/>
        <v>0.285227405533529</v>
      </c>
      <c r="AI43" s="43" t="s">
        <v>121</v>
      </c>
      <c r="AJ43" s="38">
        <v>31</v>
      </c>
      <c r="AK43" s="38"/>
      <c r="AL43" s="38"/>
      <c r="AM43">
        <f t="shared" si="2"/>
        <v>31</v>
      </c>
      <c r="AN43" s="12" t="s">
        <v>121</v>
      </c>
      <c r="AO43" s="88">
        <v>3.050282885121</v>
      </c>
      <c r="AP43" s="89">
        <v>0.626302840353</v>
      </c>
      <c r="AQ43" s="90">
        <v>10.806098113121</v>
      </c>
      <c r="AR43" s="91">
        <v>1.150228096147</v>
      </c>
      <c r="AS43" s="90">
        <v>21.322361931224</v>
      </c>
      <c r="AT43" s="91">
        <v>1.44789784825</v>
      </c>
      <c r="AU43" s="88">
        <f t="shared" si="33"/>
        <v>35.178742929466</v>
      </c>
      <c r="AV43" s="89">
        <f t="shared" si="3"/>
        <v>3.8116880999671676</v>
      </c>
      <c r="AW43" s="88">
        <v>0.888527964157</v>
      </c>
      <c r="AX43" s="89">
        <v>0.373555455228</v>
      </c>
      <c r="AY43" s="90">
        <v>5.56303308041</v>
      </c>
      <c r="AZ43" s="91">
        <v>0.889476712356</v>
      </c>
      <c r="BA43" s="90">
        <v>13.806340068216</v>
      </c>
      <c r="BB43" s="91">
        <v>1.143371752734</v>
      </c>
      <c r="BC43" s="88">
        <f t="shared" si="34"/>
        <v>20.257901112783003</v>
      </c>
      <c r="BD43" s="89">
        <f t="shared" si="4"/>
        <v>2.2380114649042557</v>
      </c>
      <c r="BE43" s="89"/>
      <c r="BF43" s="88">
        <f t="shared" si="35"/>
        <v>35.178742929466</v>
      </c>
      <c r="BG43" s="88">
        <f t="shared" si="36"/>
        <v>3.8116880999671676</v>
      </c>
      <c r="BH43" s="18">
        <f t="shared" si="37"/>
        <v>1</v>
      </c>
      <c r="BI43">
        <v>1</v>
      </c>
      <c r="BJ43">
        <f t="shared" si="5"/>
        <v>24.612908918765157</v>
      </c>
      <c r="BK43">
        <f t="shared" si="38"/>
        <v>14.528966171431316</v>
      </c>
      <c r="BL43">
        <f t="shared" si="6"/>
        <v>0.23946340263999155</v>
      </c>
      <c r="BM43" s="89"/>
      <c r="BN43" s="88">
        <f t="shared" si="39"/>
        <v>20.257901112783003</v>
      </c>
      <c r="BO43" s="88">
        <f t="shared" si="40"/>
        <v>2.2380114649042557</v>
      </c>
      <c r="BP43" s="18">
        <f t="shared" si="41"/>
        <v>1</v>
      </c>
      <c r="BQ43">
        <v>1</v>
      </c>
      <c r="BR43">
        <f t="shared" si="7"/>
        <v>12.289811452585212</v>
      </c>
      <c r="BS43">
        <f t="shared" si="42"/>
        <v>5.008695317042893</v>
      </c>
      <c r="BT43">
        <f t="shared" si="8"/>
        <v>0.17325416298348567</v>
      </c>
      <c r="BU43" s="89"/>
      <c r="BV43" s="89">
        <f t="shared" si="9"/>
        <v>31</v>
      </c>
      <c r="BW43" s="109" t="s">
        <v>121</v>
      </c>
      <c r="BX43" s="110">
        <v>4.93</v>
      </c>
      <c r="BY43" s="111">
        <v>0.35000000000000003</v>
      </c>
      <c r="BZ43" s="18">
        <f t="shared" si="43"/>
        <v>-1</v>
      </c>
      <c r="CA43">
        <v>1</v>
      </c>
      <c r="CB43">
        <f t="shared" si="10"/>
        <v>7.744545454545454</v>
      </c>
      <c r="CC43">
        <f t="shared" si="44"/>
        <v>0.12250000000000003</v>
      </c>
      <c r="CD43">
        <f t="shared" si="11"/>
        <v>0.1224932298873196</v>
      </c>
      <c r="CE43" s="111"/>
      <c r="CF43" s="89" t="b">
        <f t="shared" si="45"/>
        <v>1</v>
      </c>
      <c r="CG43" s="89" t="b">
        <f t="shared" si="46"/>
        <v>1</v>
      </c>
      <c r="CH43" s="89"/>
      <c r="CI43" t="b">
        <f t="shared" si="12"/>
        <v>1</v>
      </c>
      <c r="CJ43" s="43" t="s">
        <v>121</v>
      </c>
      <c r="CK43" s="38">
        <v>31</v>
      </c>
      <c r="CL43" s="38">
        <f t="shared" si="13"/>
        <v>31</v>
      </c>
      <c r="CM43" s="3" t="s">
        <v>121</v>
      </c>
      <c r="CN43" s="22">
        <v>470.28363888990214</v>
      </c>
      <c r="CO43" s="9">
        <v>16.561551236596706</v>
      </c>
      <c r="CP43" s="64">
        <v>1.3886732190787847</v>
      </c>
      <c r="CQ43" s="18">
        <f t="shared" si="47"/>
        <v>0</v>
      </c>
      <c r="CR43">
        <v>1</v>
      </c>
      <c r="CS43">
        <f t="shared" si="14"/>
        <v>13.896585916913391</v>
      </c>
      <c r="CT43">
        <f t="shared" si="48"/>
        <v>1.9284133093866345</v>
      </c>
      <c r="CU43">
        <f t="shared" si="15"/>
        <v>0.19350460727294416</v>
      </c>
      <c r="CV43" s="38"/>
      <c r="CW43" s="38"/>
      <c r="CX43" s="38">
        <f t="shared" si="16"/>
        <v>31</v>
      </c>
      <c r="CY43" s="3" t="s">
        <v>121</v>
      </c>
      <c r="CZ43" s="131">
        <v>48.136793984734446</v>
      </c>
      <c r="DA43" s="92">
        <v>2.2765177760598467</v>
      </c>
      <c r="DB43" s="18">
        <f t="shared" si="49"/>
        <v>1</v>
      </c>
      <c r="DC43">
        <v>1</v>
      </c>
      <c r="DD43">
        <f t="shared" si="17"/>
        <v>37.980961398433884</v>
      </c>
      <c r="DE43">
        <f t="shared" si="50"/>
        <v>5.182533184716471</v>
      </c>
      <c r="DF43">
        <f t="shared" si="18"/>
        <v>0.24086823196351248</v>
      </c>
      <c r="DG43" s="38"/>
      <c r="DH43">
        <v>31</v>
      </c>
      <c r="DI43" s="138" t="s">
        <v>121</v>
      </c>
      <c r="DJ43" s="139">
        <v>-0.12998705141648256</v>
      </c>
      <c r="DK43" s="139">
        <v>0.2127605439674111</v>
      </c>
      <c r="DL43" s="139">
        <v>0.63960587070515</v>
      </c>
      <c r="DM43" s="139">
        <v>0.0325098447782465</v>
      </c>
      <c r="DN43" s="225">
        <v>-0.047463101759903835</v>
      </c>
      <c r="DO43" s="139">
        <v>-0.06876499675287395</v>
      </c>
      <c r="DP43" s="226"/>
      <c r="DQ43" s="11" t="b">
        <v>1</v>
      </c>
      <c r="DR43" s="227">
        <v>-0.047463101759903835</v>
      </c>
      <c r="DS43" s="227">
        <v>-0.06876499675287395</v>
      </c>
      <c r="DT43" s="227">
        <v>0.30134480443787953</v>
      </c>
      <c r="DU43" s="228" t="s">
        <v>34</v>
      </c>
      <c r="DV43" s="3" t="s">
        <v>121</v>
      </c>
      <c r="DW43" s="11">
        <v>1</v>
      </c>
      <c r="DX43" s="226" t="s">
        <v>34</v>
      </c>
      <c r="DY43" s="227">
        <v>-0.008898329375255566</v>
      </c>
      <c r="DZ43" s="227">
        <v>0.07530189290013029</v>
      </c>
      <c r="EA43" s="227">
        <v>-0.12998705141648256</v>
      </c>
      <c r="EB43" s="227">
        <v>0.057959230387158764</v>
      </c>
      <c r="EC43" s="227">
        <v>0.2127605439674111</v>
      </c>
      <c r="ED43" s="227">
        <v>0.06745554814558671</v>
      </c>
      <c r="EE43" s="227">
        <v>0.63960587070515</v>
      </c>
      <c r="EF43" s="227">
        <v>0.032031865670674</v>
      </c>
      <c r="EG43" s="227">
        <v>-0.02259835281597028</v>
      </c>
      <c r="EH43" s="227">
        <v>0.03708370898004591</v>
      </c>
      <c r="EI43" s="227">
        <v>-0.06842042416954365</v>
      </c>
      <c r="EJ43" s="227">
        <v>0.06878921093965021</v>
      </c>
      <c r="EK43" s="227">
        <v>0.0325098447782465</v>
      </c>
      <c r="EL43" s="227">
        <v>0.07440144211134281</v>
      </c>
      <c r="EM43" s="227">
        <v>-0.047463101759903835</v>
      </c>
      <c r="EN43" s="227">
        <v>0.04859936598234608</v>
      </c>
      <c r="EO43" s="227">
        <v>0.06876499675287395</v>
      </c>
      <c r="EP43" s="227">
        <v>0.04356622216736968</v>
      </c>
      <c r="EQ43" s="227">
        <v>0.30134480443787953</v>
      </c>
      <c r="ER43" s="227">
        <v>0.04953200329783513</v>
      </c>
      <c r="ES43" s="227"/>
      <c r="ET43" s="227">
        <v>-0.129451269397889</v>
      </c>
      <c r="EU43" s="227">
        <v>0.0034507756384174917</v>
      </c>
      <c r="EV43" s="227">
        <v>-0.07033464834728315</v>
      </c>
      <c r="EW43" s="227">
        <v>0.003946164406444881</v>
      </c>
      <c r="EX43" s="227">
        <v>0.02760139824713404</v>
      </c>
      <c r="EY43" s="227">
        <v>0.004427161522956107</v>
      </c>
      <c r="EZ43" s="227">
        <v>0.12805718943303407</v>
      </c>
      <c r="FA43" s="227">
        <v>0.003053282797690233</v>
      </c>
      <c r="FB43" s="227">
        <v>0.157875729197554</v>
      </c>
      <c r="FC43" s="227">
        <v>0.004168668602680223</v>
      </c>
      <c r="FD43" s="227">
        <v>0.06639237597798528</v>
      </c>
      <c r="FE43" s="227">
        <v>0.0033790786986514646</v>
      </c>
      <c r="FF43" s="227">
        <v>0.13284925933137964</v>
      </c>
      <c r="FG43" s="227">
        <v>0.0035956002716731675</v>
      </c>
      <c r="FH43" s="227">
        <v>-0.07652405033433907</v>
      </c>
      <c r="FI43" s="227">
        <v>0.004569828344012579</v>
      </c>
      <c r="FJ43" s="227">
        <v>-0.15557055517334833</v>
      </c>
      <c r="FK43" s="227">
        <v>0.003414177959622554</v>
      </c>
      <c r="FL43" s="227">
        <v>0.266058042511246</v>
      </c>
      <c r="FM43" s="227">
        <v>0.0027942489223311408</v>
      </c>
      <c r="FN43" s="138" t="s">
        <v>121</v>
      </c>
      <c r="FO43" s="229">
        <v>0</v>
      </c>
      <c r="FP43" s="229">
        <v>0</v>
      </c>
      <c r="FQ43" s="229">
        <v>0</v>
      </c>
      <c r="FR43" s="229">
        <v>0</v>
      </c>
      <c r="FS43" s="229">
        <v>1</v>
      </c>
      <c r="FT43" s="229">
        <v>0</v>
      </c>
      <c r="FU43" s="229">
        <v>1</v>
      </c>
      <c r="FV43" s="229">
        <v>0</v>
      </c>
      <c r="FW43" s="229">
        <v>-1</v>
      </c>
      <c r="FX43" s="229">
        <v>0</v>
      </c>
      <c r="FY43" s="229">
        <v>0</v>
      </c>
      <c r="FZ43" s="229">
        <v>0</v>
      </c>
      <c r="GA43" s="229">
        <v>0</v>
      </c>
      <c r="GB43" s="229">
        <v>0</v>
      </c>
      <c r="GC43" s="229">
        <v>0</v>
      </c>
      <c r="GD43" s="229">
        <v>0</v>
      </c>
      <c r="GE43" s="230">
        <v>1</v>
      </c>
      <c r="GF43" s="230">
        <v>0</v>
      </c>
      <c r="GG43" s="229">
        <v>0</v>
      </c>
      <c r="GH43" s="229" t="e">
        <v>#VALUE!</v>
      </c>
      <c r="GI43" s="11"/>
      <c r="GJ43" s="229">
        <v>0</v>
      </c>
      <c r="GK43" s="229">
        <v>0</v>
      </c>
      <c r="GL43" s="229">
        <v>1</v>
      </c>
      <c r="GM43" s="229">
        <v>0</v>
      </c>
      <c r="GN43" s="229">
        <v>1</v>
      </c>
      <c r="GO43" s="229">
        <v>0</v>
      </c>
      <c r="GP43" s="229">
        <v>1</v>
      </c>
      <c r="GQ43" s="229">
        <v>0</v>
      </c>
      <c r="GR43" s="229">
        <v>0</v>
      </c>
      <c r="GS43" s="229">
        <v>0</v>
      </c>
      <c r="GT43" s="229">
        <v>0</v>
      </c>
      <c r="GU43" s="229">
        <v>1</v>
      </c>
      <c r="GV43" s="229">
        <v>0</v>
      </c>
      <c r="GW43" s="229">
        <v>0</v>
      </c>
      <c r="GX43" s="229">
        <v>0</v>
      </c>
      <c r="GY43" s="229">
        <v>0</v>
      </c>
      <c r="GZ43" s="229">
        <v>0</v>
      </c>
      <c r="HA43" s="229">
        <v>0</v>
      </c>
      <c r="HB43" s="229">
        <v>1</v>
      </c>
      <c r="HC43" s="229" t="e">
        <v>#DIV/0!</v>
      </c>
      <c r="HD43" s="11"/>
      <c r="HE43" s="229">
        <v>0</v>
      </c>
      <c r="HF43" s="229">
        <v>0</v>
      </c>
      <c r="HG43" s="229">
        <v>5</v>
      </c>
      <c r="HH43" s="229">
        <v>0</v>
      </c>
      <c r="HI43" s="229">
        <v>3</v>
      </c>
      <c r="HJ43" s="229">
        <v>0</v>
      </c>
      <c r="HK43" s="229">
        <v>3</v>
      </c>
      <c r="HL43" s="229">
        <v>0</v>
      </c>
      <c r="HM43" s="229">
        <v>0</v>
      </c>
      <c r="HN43" s="229">
        <v>0</v>
      </c>
      <c r="HO43" s="229">
        <v>0</v>
      </c>
      <c r="HP43" s="229">
        <v>2</v>
      </c>
      <c r="HQ43" s="229">
        <v>0</v>
      </c>
      <c r="HR43" s="229">
        <v>0</v>
      </c>
      <c r="HS43" s="229">
        <v>0</v>
      </c>
      <c r="HT43" s="229">
        <v>0</v>
      </c>
      <c r="HU43" s="229">
        <v>0</v>
      </c>
      <c r="HV43" s="229">
        <v>0</v>
      </c>
      <c r="HW43" s="229">
        <v>2</v>
      </c>
      <c r="HX43" s="229" t="e">
        <v>#DIV/0!</v>
      </c>
    </row>
    <row r="44" spans="1:232" s="8" customFormat="1" ht="12.75">
      <c r="A44" s="11"/>
      <c r="B44" s="187" t="s">
        <v>122</v>
      </c>
      <c r="C44" s="96">
        <v>464.19437853376513</v>
      </c>
      <c r="D44" s="96">
        <f t="shared" si="19"/>
        <v>33.442340054665</v>
      </c>
      <c r="E44" s="96">
        <f t="shared" si="20"/>
        <v>14.977733130998999</v>
      </c>
      <c r="F44" s="96">
        <f t="shared" si="21"/>
        <v>10.48</v>
      </c>
      <c r="G44" s="96">
        <v>18.9712112288814</v>
      </c>
      <c r="H44" s="161">
        <v>29.323570278428154</v>
      </c>
      <c r="I44" s="163"/>
      <c r="J44" s="189">
        <f t="shared" si="22"/>
        <v>0.04201120974707549</v>
      </c>
      <c r="K44" s="190">
        <f t="shared" si="23"/>
        <v>-0.25717474342306224</v>
      </c>
      <c r="L44" s="183"/>
      <c r="M44" s="21" t="s">
        <v>122</v>
      </c>
      <c r="N44" s="70">
        <f t="shared" si="24"/>
        <v>-1</v>
      </c>
      <c r="O44" s="70">
        <f t="shared" si="25"/>
        <v>-1</v>
      </c>
      <c r="P44" s="70">
        <f t="shared" si="26"/>
        <v>0</v>
      </c>
      <c r="Q44" s="70">
        <f t="shared" si="27"/>
        <v>1</v>
      </c>
      <c r="R44" s="70">
        <f t="shared" si="28"/>
        <v>-1</v>
      </c>
      <c r="S44" s="70">
        <f t="shared" si="29"/>
        <v>1</v>
      </c>
      <c r="T44" s="70"/>
      <c r="U44" s="70"/>
      <c r="V44" s="70"/>
      <c r="W44" s="38"/>
      <c r="X44" s="38" t="s">
        <v>122</v>
      </c>
      <c r="Y44" s="38" t="b">
        <f t="shared" si="30"/>
        <v>1</v>
      </c>
      <c r="Z44" s="44" t="s">
        <v>122</v>
      </c>
      <c r="AA44" s="58">
        <v>464.19437853376513</v>
      </c>
      <c r="AB44" s="58">
        <v>464.19437853376513</v>
      </c>
      <c r="AC44" s="44">
        <v>3.520828564442589</v>
      </c>
      <c r="AD44" s="18">
        <f t="shared" si="31"/>
        <v>-1</v>
      </c>
      <c r="AE44" s="38">
        <v>1</v>
      </c>
      <c r="AF44">
        <f t="shared" si="0"/>
        <v>494.33155298613997</v>
      </c>
      <c r="AG44">
        <f t="shared" si="32"/>
        <v>12.396233780194862</v>
      </c>
      <c r="AH44">
        <f t="shared" si="1"/>
        <v>0.2843039528089566</v>
      </c>
      <c r="AI44" s="44" t="s">
        <v>122</v>
      </c>
      <c r="AJ44" s="38">
        <v>32</v>
      </c>
      <c r="AK44" s="38"/>
      <c r="AL44" s="38"/>
      <c r="AM44">
        <f t="shared" si="2"/>
        <v>32</v>
      </c>
      <c r="AN44" s="12" t="s">
        <v>122</v>
      </c>
      <c r="AO44" s="88">
        <v>1.215281879726</v>
      </c>
      <c r="AP44" s="89">
        <v>0.332074963214</v>
      </c>
      <c r="AQ44" s="90">
        <v>8.585922709107</v>
      </c>
      <c r="AR44" s="91">
        <v>0.895178012336</v>
      </c>
      <c r="AS44" s="90">
        <v>23.641135465832</v>
      </c>
      <c r="AT44" s="91">
        <v>1.420397501304</v>
      </c>
      <c r="AU44" s="88">
        <f t="shared" si="33"/>
        <v>33.442340054665</v>
      </c>
      <c r="AV44" s="89">
        <f t="shared" si="3"/>
        <v>2.9291465166740576</v>
      </c>
      <c r="AW44" s="88">
        <v>0.276341632071</v>
      </c>
      <c r="AX44" s="89">
        <v>0.143417000148</v>
      </c>
      <c r="AY44" s="90">
        <v>2.441909481228</v>
      </c>
      <c r="AZ44" s="91">
        <v>0.51869198295</v>
      </c>
      <c r="BA44" s="90">
        <v>12.2594820177</v>
      </c>
      <c r="BB44" s="91">
        <v>1.211622438252</v>
      </c>
      <c r="BC44" s="88">
        <f t="shared" si="34"/>
        <v>14.977733130998999</v>
      </c>
      <c r="BD44" s="89">
        <f t="shared" si="4"/>
        <v>1.7576387419837758</v>
      </c>
      <c r="BE44" s="89"/>
      <c r="BF44" s="88">
        <f t="shared" si="35"/>
        <v>33.442340054665</v>
      </c>
      <c r="BG44" s="88">
        <f t="shared" si="36"/>
        <v>2.9291465166740576</v>
      </c>
      <c r="BH44" s="18">
        <f t="shared" si="37"/>
        <v>1</v>
      </c>
      <c r="BI44">
        <v>1</v>
      </c>
      <c r="BJ44">
        <f t="shared" si="5"/>
        <v>24.66552718769852</v>
      </c>
      <c r="BK44">
        <f t="shared" si="38"/>
        <v>8.579899316143765</v>
      </c>
      <c r="BL44">
        <f t="shared" si="6"/>
        <v>0.24114961306408836</v>
      </c>
      <c r="BM44" s="89"/>
      <c r="BN44" s="88">
        <f t="shared" si="39"/>
        <v>14.977733130998999</v>
      </c>
      <c r="BO44" s="88">
        <f t="shared" si="40"/>
        <v>1.7576387419837758</v>
      </c>
      <c r="BP44" s="18">
        <f t="shared" si="41"/>
        <v>0</v>
      </c>
      <c r="BQ44">
        <v>1</v>
      </c>
      <c r="BR44">
        <f t="shared" si="7"/>
        <v>12.449816542942303</v>
      </c>
      <c r="BS44">
        <f t="shared" si="42"/>
        <v>3.08929394732231</v>
      </c>
      <c r="BT44">
        <f t="shared" si="8"/>
        <v>0.1745225446829304</v>
      </c>
      <c r="BU44" s="89"/>
      <c r="BV44" s="89">
        <f t="shared" si="9"/>
        <v>32</v>
      </c>
      <c r="BW44" s="109" t="s">
        <v>122</v>
      </c>
      <c r="BX44" s="110">
        <v>10.48</v>
      </c>
      <c r="BY44" s="111">
        <v>0.63</v>
      </c>
      <c r="BZ44" s="18">
        <f t="shared" si="43"/>
        <v>1</v>
      </c>
      <c r="CA44">
        <v>1</v>
      </c>
      <c r="CB44">
        <f t="shared" si="10"/>
        <v>7.576363636363637</v>
      </c>
      <c r="CC44">
        <f t="shared" si="44"/>
        <v>0.39690000000000003</v>
      </c>
      <c r="CD44">
        <f t="shared" si="11"/>
        <v>0.1214391812697811</v>
      </c>
      <c r="CE44" s="111"/>
      <c r="CF44" s="89" t="b">
        <f t="shared" si="45"/>
        <v>1</v>
      </c>
      <c r="CG44" s="89" t="b">
        <f t="shared" si="46"/>
        <v>1</v>
      </c>
      <c r="CH44" s="89"/>
      <c r="CI44" t="b">
        <f t="shared" si="12"/>
        <v>1</v>
      </c>
      <c r="CJ44" s="44" t="s">
        <v>122</v>
      </c>
      <c r="CK44" s="38">
        <v>32</v>
      </c>
      <c r="CL44" s="38">
        <f t="shared" si="13"/>
        <v>32</v>
      </c>
      <c r="CM44" s="3" t="s">
        <v>122</v>
      </c>
      <c r="CN44" s="22">
        <v>464.19437853376513</v>
      </c>
      <c r="CO44" s="25">
        <v>18.9712112288814</v>
      </c>
      <c r="CP44" s="62">
        <v>1.9126434896562203</v>
      </c>
      <c r="CQ44" s="18">
        <f t="shared" si="47"/>
        <v>1</v>
      </c>
      <c r="CR44">
        <v>1</v>
      </c>
      <c r="CS44">
        <f t="shared" si="14"/>
        <v>13.82356591714719</v>
      </c>
      <c r="CT44">
        <f t="shared" si="48"/>
        <v>3.6582051185243243</v>
      </c>
      <c r="CU44">
        <f t="shared" si="15"/>
        <v>0.19225734041990514</v>
      </c>
      <c r="CV44" s="38"/>
      <c r="CW44" s="38"/>
      <c r="CX44" s="38">
        <f t="shared" si="16"/>
        <v>32</v>
      </c>
      <c r="CY44" s="3" t="s">
        <v>122</v>
      </c>
      <c r="CZ44" s="130">
        <v>29.323570278428154</v>
      </c>
      <c r="DA44" s="92">
        <v>1.5308915717676266</v>
      </c>
      <c r="DB44" s="18">
        <f t="shared" si="49"/>
        <v>-1</v>
      </c>
      <c r="DC44">
        <v>1</v>
      </c>
      <c r="DD44">
        <f t="shared" si="17"/>
        <v>38.55105908650377</v>
      </c>
      <c r="DE44">
        <f t="shared" si="50"/>
        <v>2.3436290045091543</v>
      </c>
      <c r="DF44">
        <f t="shared" si="18"/>
        <v>0.24228535668103998</v>
      </c>
      <c r="DG44" s="38"/>
      <c r="DH44">
        <v>32</v>
      </c>
      <c r="DI44" s="138" t="s">
        <v>122</v>
      </c>
      <c r="DJ44" s="139">
        <v>0.11709892743189178</v>
      </c>
      <c r="DK44" s="139">
        <v>-0.04201120974707554</v>
      </c>
      <c r="DL44" s="139">
        <v>0.04201120974707549</v>
      </c>
      <c r="DM44" s="139">
        <v>0.04409028281058999</v>
      </c>
      <c r="DN44" s="225">
        <v>-0.061162276096870034</v>
      </c>
      <c r="DO44" s="139">
        <v>-0.25717474342306224</v>
      </c>
      <c r="DP44" s="226"/>
      <c r="DQ44" s="11" t="b">
        <v>1</v>
      </c>
      <c r="DR44" s="227">
        <v>-0.061162276096870034</v>
      </c>
      <c r="DS44" s="227">
        <v>-0.25717474342306224</v>
      </c>
      <c r="DT44" s="227">
        <v>-0.06965060443797737</v>
      </c>
      <c r="DU44" s="228" t="s">
        <v>35</v>
      </c>
      <c r="DV44" s="3" t="s">
        <v>122</v>
      </c>
      <c r="DW44" s="11">
        <v>1</v>
      </c>
      <c r="DX44" s="226" t="s">
        <v>35</v>
      </c>
      <c r="DY44" s="227">
        <v>0.01115888007709996</v>
      </c>
      <c r="DZ44" s="227">
        <v>0.07256191292394043</v>
      </c>
      <c r="EA44" s="227">
        <v>0.11709892743189178</v>
      </c>
      <c r="EB44" s="227">
        <v>0.06223244290446068</v>
      </c>
      <c r="EC44" s="227">
        <v>-0.04201120974707554</v>
      </c>
      <c r="ED44" s="227">
        <v>0.07677246723405305</v>
      </c>
      <c r="EE44" s="227">
        <v>0.04201120974707549</v>
      </c>
      <c r="EF44" s="227">
        <v>0.07677246723405307</v>
      </c>
      <c r="EG44" s="227">
        <v>0.300146563143353</v>
      </c>
      <c r="EH44" s="227">
        <v>0.1293301414485482</v>
      </c>
      <c r="EI44" s="227">
        <v>0.01573666328656725</v>
      </c>
      <c r="EJ44" s="227">
        <v>0.06460896872687692</v>
      </c>
      <c r="EK44" s="227">
        <v>0.04409028281058999</v>
      </c>
      <c r="EL44" s="227">
        <v>0.05407793351888839</v>
      </c>
      <c r="EM44" s="227">
        <v>-0.061162276096870034</v>
      </c>
      <c r="EN44" s="227">
        <v>0.06194034452934523</v>
      </c>
      <c r="EO44" s="227">
        <v>0.25717474342306224</v>
      </c>
      <c r="EP44" s="227">
        <v>0.05822787454931968</v>
      </c>
      <c r="EQ44" s="227">
        <v>-0.06965060443797737</v>
      </c>
      <c r="ER44" s="227">
        <v>0.0547719899837412</v>
      </c>
      <c r="ES44" s="227"/>
      <c r="ET44" s="227">
        <v>-0.13005906362371797</v>
      </c>
      <c r="EU44" s="227">
        <v>0.0034605374095447354</v>
      </c>
      <c r="EV44" s="227">
        <v>-0.07782210225177934</v>
      </c>
      <c r="EW44" s="227">
        <v>0.003929912276480684</v>
      </c>
      <c r="EX44" s="227">
        <v>0.0353217544203003</v>
      </c>
      <c r="EY44" s="227">
        <v>0.004389670379984314</v>
      </c>
      <c r="EZ44" s="227">
        <v>0.14616611855297573</v>
      </c>
      <c r="FA44" s="227">
        <v>0.002905290024985428</v>
      </c>
      <c r="FB44" s="227">
        <v>0.14809558022908964</v>
      </c>
      <c r="FC44" s="227">
        <v>0.0038155182068888376</v>
      </c>
      <c r="FD44" s="227">
        <v>0.06384216120658798</v>
      </c>
      <c r="FE44" s="227">
        <v>0.0033938218252814534</v>
      </c>
      <c r="FF44" s="227">
        <v>0.1324983369667632</v>
      </c>
      <c r="FG44" s="227">
        <v>0.0036698380532508884</v>
      </c>
      <c r="FH44" s="227">
        <v>-0.07610892383927947</v>
      </c>
      <c r="FI44" s="227">
        <v>0.0045153337863699785</v>
      </c>
      <c r="FJ44" s="227">
        <v>-0.16127994143608132</v>
      </c>
      <c r="FK44" s="227">
        <v>0.0033624544746325663</v>
      </c>
      <c r="FL44" s="227">
        <v>0.2773003276286962</v>
      </c>
      <c r="FM44" s="227">
        <v>0.0027774869156637315</v>
      </c>
      <c r="FN44" s="138" t="s">
        <v>122</v>
      </c>
      <c r="FO44" s="229">
        <v>0</v>
      </c>
      <c r="FP44" s="229">
        <v>0</v>
      </c>
      <c r="FQ44" s="229">
        <v>1</v>
      </c>
      <c r="FR44" s="229">
        <v>0</v>
      </c>
      <c r="FS44" s="229">
        <v>0</v>
      </c>
      <c r="FT44" s="229">
        <v>0</v>
      </c>
      <c r="FU44" s="229">
        <v>0</v>
      </c>
      <c r="FV44" s="229">
        <v>0</v>
      </c>
      <c r="FW44" s="229">
        <v>0</v>
      </c>
      <c r="FX44" s="229">
        <v>0</v>
      </c>
      <c r="FY44" s="229">
        <v>0</v>
      </c>
      <c r="FZ44" s="229">
        <v>0</v>
      </c>
      <c r="GA44" s="229">
        <v>0</v>
      </c>
      <c r="GB44" s="229">
        <v>0</v>
      </c>
      <c r="GC44" s="229">
        <v>0</v>
      </c>
      <c r="GD44" s="229">
        <v>0</v>
      </c>
      <c r="GE44" s="230">
        <v>1</v>
      </c>
      <c r="GF44" s="230">
        <v>0</v>
      </c>
      <c r="GG44" s="229">
        <v>-1</v>
      </c>
      <c r="GH44" s="229" t="e">
        <v>#VALUE!</v>
      </c>
      <c r="GI44" s="11"/>
      <c r="GJ44" s="229">
        <v>0</v>
      </c>
      <c r="GK44" s="229">
        <v>0</v>
      </c>
      <c r="GL44" s="229">
        <v>0</v>
      </c>
      <c r="GM44" s="229">
        <v>0</v>
      </c>
      <c r="GN44" s="229">
        <v>0</v>
      </c>
      <c r="GO44" s="229">
        <v>0</v>
      </c>
      <c r="GP44" s="229">
        <v>0</v>
      </c>
      <c r="GQ44" s="229">
        <v>0</v>
      </c>
      <c r="GR44" s="229">
        <v>1</v>
      </c>
      <c r="GS44" s="229">
        <v>1</v>
      </c>
      <c r="GT44" s="229">
        <v>0</v>
      </c>
      <c r="GU44" s="229">
        <v>0</v>
      </c>
      <c r="GV44" s="229">
        <v>0</v>
      </c>
      <c r="GW44" s="229">
        <v>0</v>
      </c>
      <c r="GX44" s="229">
        <v>0</v>
      </c>
      <c r="GY44" s="229">
        <v>0</v>
      </c>
      <c r="GZ44" s="229">
        <v>1</v>
      </c>
      <c r="HA44" s="229">
        <v>0</v>
      </c>
      <c r="HB44" s="229">
        <v>0</v>
      </c>
      <c r="HC44" s="229" t="e">
        <v>#DIV/0!</v>
      </c>
      <c r="HD44" s="11"/>
      <c r="HE44" s="229">
        <v>0</v>
      </c>
      <c r="HF44" s="229">
        <v>0</v>
      </c>
      <c r="HG44" s="229">
        <v>0</v>
      </c>
      <c r="HH44" s="229">
        <v>0</v>
      </c>
      <c r="HI44" s="229">
        <v>0</v>
      </c>
      <c r="HJ44" s="229">
        <v>0</v>
      </c>
      <c r="HK44" s="229">
        <v>0</v>
      </c>
      <c r="HL44" s="229">
        <v>0</v>
      </c>
      <c r="HM44" s="229">
        <v>2</v>
      </c>
      <c r="HN44" s="229">
        <v>2</v>
      </c>
      <c r="HO44" s="229">
        <v>0</v>
      </c>
      <c r="HP44" s="229">
        <v>0</v>
      </c>
      <c r="HQ44" s="229">
        <v>0</v>
      </c>
      <c r="HR44" s="229">
        <v>0</v>
      </c>
      <c r="HS44" s="229">
        <v>0</v>
      </c>
      <c r="HT44" s="229">
        <v>0</v>
      </c>
      <c r="HU44" s="229">
        <v>3</v>
      </c>
      <c r="HV44" s="229">
        <v>0</v>
      </c>
      <c r="HW44" s="229">
        <v>0</v>
      </c>
      <c r="HX44" s="229" t="e">
        <v>#DIV/0!</v>
      </c>
    </row>
    <row r="45" spans="1:232" s="8" customFormat="1" ht="12.75">
      <c r="A45" s="11"/>
      <c r="B45" s="187" t="s">
        <v>141</v>
      </c>
      <c r="C45" s="96">
        <v>449.36960196833354</v>
      </c>
      <c r="D45" s="96">
        <f t="shared" si="19"/>
        <v>36.107413145005</v>
      </c>
      <c r="E45" s="96">
        <f t="shared" si="20"/>
        <v>24.795105775954</v>
      </c>
      <c r="F45" s="96">
        <f t="shared" si="21"/>
        <v>5.970000000000001</v>
      </c>
      <c r="G45" s="96">
        <v>18.69701262446286</v>
      </c>
      <c r="H45" s="161">
        <v>31.218142728526914</v>
      </c>
      <c r="I45" s="163"/>
      <c r="J45" s="189">
        <f t="shared" si="22"/>
        <v>0.2546862774997943</v>
      </c>
      <c r="K45" s="190">
        <f t="shared" si="23"/>
        <v>-0.050811859535800655</v>
      </c>
      <c r="L45" s="183"/>
      <c r="M45" s="21" t="s">
        <v>141</v>
      </c>
      <c r="N45" s="70">
        <f t="shared" si="24"/>
        <v>-1</v>
      </c>
      <c r="O45" s="70">
        <f t="shared" si="25"/>
        <v>-1</v>
      </c>
      <c r="P45" s="70">
        <f t="shared" si="26"/>
        <v>-1</v>
      </c>
      <c r="Q45" s="70">
        <f t="shared" si="27"/>
        <v>-1</v>
      </c>
      <c r="R45" s="70">
        <f t="shared" si="28"/>
        <v>-1</v>
      </c>
      <c r="S45" s="70">
        <f t="shared" si="29"/>
        <v>1</v>
      </c>
      <c r="T45" s="70"/>
      <c r="U45" s="70"/>
      <c r="V45" s="70"/>
      <c r="W45" s="38"/>
      <c r="X45" s="38" t="s">
        <v>141</v>
      </c>
      <c r="Y45" s="38" t="b">
        <f t="shared" si="30"/>
        <v>1</v>
      </c>
      <c r="Z45" s="43" t="s">
        <v>141</v>
      </c>
      <c r="AA45" s="50">
        <v>449.36960196833354</v>
      </c>
      <c r="AB45" s="50">
        <v>449.36960196833354</v>
      </c>
      <c r="AC45" s="43">
        <v>3.1254742337440065</v>
      </c>
      <c r="AD45" s="18">
        <f t="shared" si="31"/>
        <v>-1</v>
      </c>
      <c r="AE45" s="38">
        <v>1</v>
      </c>
      <c r="AF45">
        <f t="shared" si="0"/>
        <v>494.7807886396378</v>
      </c>
      <c r="AG45">
        <f t="shared" si="32"/>
        <v>9.768589185797685</v>
      </c>
      <c r="AH45">
        <f t="shared" si="1"/>
        <v>0.28494171517229727</v>
      </c>
      <c r="AI45" s="43" t="s">
        <v>141</v>
      </c>
      <c r="AJ45" s="38">
        <v>33</v>
      </c>
      <c r="AK45" s="38"/>
      <c r="AL45" s="38"/>
      <c r="AM45">
        <f>VLOOKUP(AN45,$AI$13:$AJ$78,2,FALSE)</f>
        <v>33</v>
      </c>
      <c r="AN45" s="12" t="s">
        <v>141</v>
      </c>
      <c r="AO45" s="88">
        <v>1.872773980946</v>
      </c>
      <c r="AP45" s="89">
        <v>0.386960779145</v>
      </c>
      <c r="AQ45" s="90">
        <v>9.418460746672</v>
      </c>
      <c r="AR45" s="91">
        <v>1.068425234053</v>
      </c>
      <c r="AS45" s="90">
        <v>24.816178417387</v>
      </c>
      <c r="AT45" s="91">
        <v>1.236360261559</v>
      </c>
      <c r="AU45" s="88">
        <f t="shared" si="33"/>
        <v>36.107413145005</v>
      </c>
      <c r="AV45" s="89">
        <f aca="true" t="shared" si="51" ref="AV45:AV78">SUMSQ(AP45,AR45,AT45)</f>
        <v>2.8198578217199524</v>
      </c>
      <c r="AW45" s="88">
        <v>0.652501886875</v>
      </c>
      <c r="AX45" s="89">
        <v>0.261912013013</v>
      </c>
      <c r="AY45" s="90">
        <v>5.201576530178</v>
      </c>
      <c r="AZ45" s="91">
        <v>0.695407563474</v>
      </c>
      <c r="BA45" s="90">
        <v>18.941027358901</v>
      </c>
      <c r="BB45" s="91">
        <v>1.180967824517</v>
      </c>
      <c r="BC45" s="88">
        <f t="shared" si="34"/>
        <v>24.795105775954</v>
      </c>
      <c r="BD45" s="89">
        <f aca="true" t="shared" si="52" ref="BD45:BD78">SUMSQ(AX45,AZ45,BB45)</f>
        <v>1.9468745844417832</v>
      </c>
      <c r="BE45" s="89"/>
      <c r="BF45" s="88">
        <f t="shared" si="35"/>
        <v>36.107413145005</v>
      </c>
      <c r="BG45" s="88">
        <f t="shared" si="36"/>
        <v>2.8198578217199524</v>
      </c>
      <c r="BH45" s="18">
        <f t="shared" si="37"/>
        <v>1</v>
      </c>
      <c r="BI45">
        <v>1</v>
      </c>
      <c r="BJ45">
        <f t="shared" si="5"/>
        <v>24.584767397082157</v>
      </c>
      <c r="BK45">
        <f t="shared" si="38"/>
        <v>7.951598134715194</v>
      </c>
      <c r="BL45">
        <f t="shared" si="6"/>
        <v>0.2413576035870676</v>
      </c>
      <c r="BM45" s="89"/>
      <c r="BN45" s="88">
        <f t="shared" si="39"/>
        <v>24.795105775954</v>
      </c>
      <c r="BO45" s="88">
        <f t="shared" si="40"/>
        <v>1.9468745844417832</v>
      </c>
      <c r="BP45" s="18">
        <f t="shared" si="41"/>
        <v>1</v>
      </c>
      <c r="BQ45">
        <v>1</v>
      </c>
      <c r="BR45">
        <f t="shared" si="7"/>
        <v>12.152320402186092</v>
      </c>
      <c r="BS45">
        <f t="shared" si="42"/>
        <v>3.790320647545366</v>
      </c>
      <c r="BT45">
        <f t="shared" si="8"/>
        <v>0.1740239877593991</v>
      </c>
      <c r="BU45" s="89"/>
      <c r="BV45" s="89">
        <f>VLOOKUP(BW45,$CJ$13:$CK$78,2,FALSE)</f>
        <v>33</v>
      </c>
      <c r="BW45" s="112" t="s">
        <v>141</v>
      </c>
      <c r="BX45" s="110">
        <v>5.970000000000001</v>
      </c>
      <c r="BY45" s="111">
        <v>0.48</v>
      </c>
      <c r="BZ45" s="18">
        <f t="shared" si="43"/>
        <v>-1</v>
      </c>
      <c r="CA45">
        <v>1</v>
      </c>
      <c r="CB45">
        <f t="shared" si="10"/>
        <v>7.713030303030303</v>
      </c>
      <c r="CC45">
        <f t="shared" si="44"/>
        <v>0.2304</v>
      </c>
      <c r="CD45">
        <f t="shared" si="11"/>
        <v>0.12200498266180239</v>
      </c>
      <c r="CE45" s="111"/>
      <c r="CF45" s="89" t="b">
        <f t="shared" si="45"/>
        <v>1</v>
      </c>
      <c r="CG45" s="89" t="b">
        <f t="shared" si="46"/>
        <v>1</v>
      </c>
      <c r="CH45" s="89"/>
      <c r="CI45" t="b">
        <f aca="true" t="shared" si="53" ref="CI45:CI76">CJ45=CM45</f>
        <v>1</v>
      </c>
      <c r="CJ45" s="43" t="s">
        <v>141</v>
      </c>
      <c r="CK45" s="38">
        <v>33</v>
      </c>
      <c r="CL45" s="38">
        <f>VLOOKUP(CM45,$CJ$13:$CK$78,2,FALSE)</f>
        <v>33</v>
      </c>
      <c r="CM45" s="6" t="s">
        <v>141</v>
      </c>
      <c r="CN45" s="22">
        <v>449.36960196833354</v>
      </c>
      <c r="CO45" s="25">
        <v>18.69701262446286</v>
      </c>
      <c r="CP45" s="62">
        <v>1.558207199132289</v>
      </c>
      <c r="CQ45" s="18">
        <f t="shared" si="47"/>
        <v>1</v>
      </c>
      <c r="CR45">
        <v>1</v>
      </c>
      <c r="CS45">
        <f t="shared" si="14"/>
        <v>13.831874965765934</v>
      </c>
      <c r="CT45">
        <f t="shared" si="48"/>
        <v>2.4280096754276927</v>
      </c>
      <c r="CU45">
        <f t="shared" si="15"/>
        <v>0.19310192761841768</v>
      </c>
      <c r="CV45" s="38"/>
      <c r="CW45" s="38"/>
      <c r="CX45" s="38">
        <f>VLOOKUP(CY45,$CJ$13:$CK$78,2,FALSE)</f>
        <v>33</v>
      </c>
      <c r="CY45" s="6" t="s">
        <v>141</v>
      </c>
      <c r="CZ45" s="130">
        <v>31.218142728526914</v>
      </c>
      <c r="DA45" s="92">
        <v>1.5134735944882882</v>
      </c>
      <c r="DB45" s="18">
        <f t="shared" si="49"/>
        <v>-1</v>
      </c>
      <c r="DC45">
        <v>1</v>
      </c>
      <c r="DD45">
        <f t="shared" si="17"/>
        <v>38.49364780013715</v>
      </c>
      <c r="DE45">
        <f t="shared" si="50"/>
        <v>2.2906023212132993</v>
      </c>
      <c r="DF45">
        <f t="shared" si="18"/>
        <v>0.24231836193642675</v>
      </c>
      <c r="DG45" s="38"/>
      <c r="DH45">
        <v>33</v>
      </c>
      <c r="DI45" s="138" t="s">
        <v>141</v>
      </c>
      <c r="DJ45" s="139">
        <v>-0.038307391450896004</v>
      </c>
      <c r="DK45" s="139">
        <v>-0.014880213794096741</v>
      </c>
      <c r="DL45" s="139">
        <v>0.2546862774997943</v>
      </c>
      <c r="DM45" s="139">
        <v>0.35249372000934787</v>
      </c>
      <c r="DN45" s="225">
        <v>0.3176547223501977</v>
      </c>
      <c r="DO45" s="139">
        <v>-0.050811859535800655</v>
      </c>
      <c r="DP45" s="226"/>
      <c r="DQ45" s="11" t="b">
        <v>1</v>
      </c>
      <c r="DR45" s="227">
        <v>0.3176547223501977</v>
      </c>
      <c r="DS45" s="227">
        <v>-0.050811859535800655</v>
      </c>
      <c r="DT45" s="227">
        <v>0.2106626364094608</v>
      </c>
      <c r="DU45" s="228" t="s">
        <v>55</v>
      </c>
      <c r="DV45" s="6" t="s">
        <v>141</v>
      </c>
      <c r="DW45" s="11">
        <v>1</v>
      </c>
      <c r="DX45" s="226" t="s">
        <v>55</v>
      </c>
      <c r="DY45" s="227">
        <v>-0.060467204307446974</v>
      </c>
      <c r="DZ45" s="227">
        <v>0.07568275233093072</v>
      </c>
      <c r="EA45" s="227">
        <v>-0.038307391450896004</v>
      </c>
      <c r="EB45" s="227">
        <v>0.0920846156332392</v>
      </c>
      <c r="EC45" s="227">
        <v>-0.014880213794096741</v>
      </c>
      <c r="ED45" s="227">
        <v>0.15289576616403203</v>
      </c>
      <c r="EE45" s="227">
        <v>0.2546862774997943</v>
      </c>
      <c r="EF45" s="227">
        <v>0.04834360930464341</v>
      </c>
      <c r="EG45" s="227">
        <v>0.39004880964956284</v>
      </c>
      <c r="EH45" s="227">
        <v>0.054978204025239036</v>
      </c>
      <c r="EI45" s="227">
        <v>0.23859945412762498</v>
      </c>
      <c r="EJ45" s="227">
        <v>0.07962828749907232</v>
      </c>
      <c r="EK45" s="227">
        <v>0.35249372000934787</v>
      </c>
      <c r="EL45" s="227">
        <v>0.05361352053415703</v>
      </c>
      <c r="EM45" s="227">
        <v>0.3176547223501977</v>
      </c>
      <c r="EN45" s="227">
        <v>0.06606007100765779</v>
      </c>
      <c r="EO45" s="227">
        <v>0.050811859535800655</v>
      </c>
      <c r="EP45" s="227">
        <v>0.082740292114935</v>
      </c>
      <c r="EQ45" s="227">
        <v>0.2106626364094608</v>
      </c>
      <c r="ER45" s="227">
        <v>0.055380618368021425</v>
      </c>
      <c r="ES45" s="227"/>
      <c r="ET45" s="227">
        <v>-0.12788857621812566</v>
      </c>
      <c r="EU45" s="227">
        <v>0.0034494198358036438</v>
      </c>
      <c r="EV45" s="227">
        <v>-0.07311281986139184</v>
      </c>
      <c r="EW45" s="227">
        <v>0.003817312220708701</v>
      </c>
      <c r="EX45" s="227">
        <v>0.03449960302778579</v>
      </c>
      <c r="EY45" s="227">
        <v>0.004089323808139421</v>
      </c>
      <c r="EZ45" s="227">
        <v>0.13972141953016606</v>
      </c>
      <c r="FA45" s="227">
        <v>0.0029989010553071915</v>
      </c>
      <c r="FB45" s="227">
        <v>0.14537126972890146</v>
      </c>
      <c r="FC45" s="227">
        <v>0.004098940697694809</v>
      </c>
      <c r="FD45" s="227">
        <v>0.0570887433023135</v>
      </c>
      <c r="FE45" s="227">
        <v>0.0033410002902329677</v>
      </c>
      <c r="FF45" s="227">
        <v>0.12315277826377051</v>
      </c>
      <c r="FG45" s="227">
        <v>0.0036715433277668868</v>
      </c>
      <c r="FH45" s="227">
        <v>-0.08758822682252394</v>
      </c>
      <c r="FI45" s="227">
        <v>0.004498571789500375</v>
      </c>
      <c r="FJ45" s="227">
        <v>-0.1550265207122249</v>
      </c>
      <c r="FK45" s="227">
        <v>0.003276861161189169</v>
      </c>
      <c r="FL45" s="227">
        <v>0.2688059869969556</v>
      </c>
      <c r="FM45" s="227">
        <v>0.002775543264732797</v>
      </c>
      <c r="FN45" s="138" t="s">
        <v>141</v>
      </c>
      <c r="FO45" s="229">
        <v>0</v>
      </c>
      <c r="FP45" s="229">
        <v>0</v>
      </c>
      <c r="FQ45" s="229">
        <v>0</v>
      </c>
      <c r="FR45" s="229">
        <v>1</v>
      </c>
      <c r="FS45" s="229">
        <v>0</v>
      </c>
      <c r="FT45" s="229">
        <v>0</v>
      </c>
      <c r="FU45" s="229">
        <v>1</v>
      </c>
      <c r="FV45" s="229">
        <v>0</v>
      </c>
      <c r="FW45" s="229">
        <v>1</v>
      </c>
      <c r="FX45" s="229">
        <v>0</v>
      </c>
      <c r="FY45" s="229">
        <v>1</v>
      </c>
      <c r="FZ45" s="229">
        <v>0</v>
      </c>
      <c r="GA45" s="229">
        <v>1</v>
      </c>
      <c r="GB45" s="229">
        <v>0</v>
      </c>
      <c r="GC45" s="229">
        <v>1</v>
      </c>
      <c r="GD45" s="229">
        <v>0</v>
      </c>
      <c r="GE45" s="230">
        <v>1</v>
      </c>
      <c r="GF45" s="230">
        <v>0</v>
      </c>
      <c r="GG45" s="229">
        <v>0</v>
      </c>
      <c r="GH45" s="229" t="e">
        <v>#VALUE!</v>
      </c>
      <c r="GI45" s="11"/>
      <c r="GJ45" s="229">
        <v>0</v>
      </c>
      <c r="GK45" s="229">
        <v>1</v>
      </c>
      <c r="GL45" s="229">
        <v>0</v>
      </c>
      <c r="GM45" s="229">
        <v>1</v>
      </c>
      <c r="GN45" s="229">
        <v>0</v>
      </c>
      <c r="GO45" s="229">
        <v>0</v>
      </c>
      <c r="GP45" s="229">
        <v>1</v>
      </c>
      <c r="GQ45" s="229">
        <v>0</v>
      </c>
      <c r="GR45" s="229">
        <v>1</v>
      </c>
      <c r="GS45" s="229">
        <v>0</v>
      </c>
      <c r="GT45" s="229">
        <v>1</v>
      </c>
      <c r="GU45" s="229">
        <v>0</v>
      </c>
      <c r="GV45" s="229">
        <v>1</v>
      </c>
      <c r="GW45" s="229">
        <v>0</v>
      </c>
      <c r="GX45" s="229">
        <v>1</v>
      </c>
      <c r="GY45" s="229">
        <v>0</v>
      </c>
      <c r="GZ45" s="229">
        <v>0</v>
      </c>
      <c r="HA45" s="229">
        <v>0</v>
      </c>
      <c r="HB45" s="229">
        <v>1</v>
      </c>
      <c r="HC45" s="229" t="e">
        <v>#DIV/0!</v>
      </c>
      <c r="HD45" s="11"/>
      <c r="HE45" s="229">
        <v>0</v>
      </c>
      <c r="HF45" s="229">
        <v>2</v>
      </c>
      <c r="HG45" s="229">
        <v>0</v>
      </c>
      <c r="HH45" s="229">
        <v>3</v>
      </c>
      <c r="HI45" s="229">
        <v>0</v>
      </c>
      <c r="HJ45" s="229">
        <v>0</v>
      </c>
      <c r="HK45" s="229">
        <v>3</v>
      </c>
      <c r="HL45" s="229">
        <v>0</v>
      </c>
      <c r="HM45" s="229">
        <v>3</v>
      </c>
      <c r="HN45" s="229">
        <v>0</v>
      </c>
      <c r="HO45" s="229">
        <v>3</v>
      </c>
      <c r="HP45" s="229">
        <v>0</v>
      </c>
      <c r="HQ45" s="229">
        <v>3</v>
      </c>
      <c r="HR45" s="229">
        <v>0</v>
      </c>
      <c r="HS45" s="229">
        <v>3</v>
      </c>
      <c r="HT45" s="229">
        <v>0</v>
      </c>
      <c r="HU45" s="229">
        <v>0</v>
      </c>
      <c r="HV45" s="229">
        <v>0</v>
      </c>
      <c r="HW45" s="229">
        <v>2</v>
      </c>
      <c r="HX45" s="229" t="e">
        <v>#DIV/0!</v>
      </c>
    </row>
    <row r="46" spans="1:232" s="8" customFormat="1" ht="12.75">
      <c r="A46" s="11"/>
      <c r="B46" s="187" t="s">
        <v>129</v>
      </c>
      <c r="C46" s="96">
        <v>425.2653095201211</v>
      </c>
      <c r="D46" s="96">
        <f t="shared" si="19"/>
        <v>46.225455574086</v>
      </c>
      <c r="E46" s="96">
        <f t="shared" si="20"/>
        <v>34.102784848531</v>
      </c>
      <c r="F46" s="96">
        <f t="shared" si="21"/>
        <v>7.28</v>
      </c>
      <c r="G46" s="96">
        <v>14.483895584161955</v>
      </c>
      <c r="H46" s="161">
        <v>24.659212241786985</v>
      </c>
      <c r="I46" s="163"/>
      <c r="J46" s="189">
        <f t="shared" si="22"/>
        <v>-0.04491813901760259</v>
      </c>
      <c r="K46" s="190">
        <f t="shared" si="23"/>
        <v>0.02711374864944097</v>
      </c>
      <c r="L46" s="183"/>
      <c r="M46" s="21" t="s">
        <v>129</v>
      </c>
      <c r="N46" s="70">
        <f t="shared" si="24"/>
        <v>-1</v>
      </c>
      <c r="O46" s="70">
        <f t="shared" si="25"/>
        <v>-1</v>
      </c>
      <c r="P46" s="70">
        <f t="shared" si="26"/>
        <v>-1</v>
      </c>
      <c r="Q46" s="70">
        <f t="shared" si="27"/>
        <v>0</v>
      </c>
      <c r="R46" s="70">
        <f t="shared" si="28"/>
        <v>0</v>
      </c>
      <c r="S46" s="70">
        <f t="shared" si="29"/>
        <v>1</v>
      </c>
      <c r="T46" s="70"/>
      <c r="U46" s="70"/>
      <c r="V46" s="70"/>
      <c r="W46" s="38"/>
      <c r="X46" s="38" t="s">
        <v>129</v>
      </c>
      <c r="Y46" s="38" t="b">
        <f t="shared" si="30"/>
        <v>1</v>
      </c>
      <c r="Z46" s="44" t="s">
        <v>129</v>
      </c>
      <c r="AA46" s="58">
        <v>425.2653095201211</v>
      </c>
      <c r="AB46" s="58">
        <v>425.2653095201211</v>
      </c>
      <c r="AC46" s="44">
        <v>1.9531962906501144</v>
      </c>
      <c r="AD46" s="18">
        <f t="shared" si="31"/>
        <v>-1</v>
      </c>
      <c r="AE46" s="38">
        <v>1</v>
      </c>
      <c r="AF46">
        <f t="shared" si="0"/>
        <v>495.51122174412916</v>
      </c>
      <c r="AG46">
        <f t="shared" si="32"/>
        <v>3.814975749809366</v>
      </c>
      <c r="AH46">
        <f t="shared" si="1"/>
        <v>0.2868244288510464</v>
      </c>
      <c r="AI46" s="44" t="s">
        <v>129</v>
      </c>
      <c r="AJ46" s="38">
        <v>34</v>
      </c>
      <c r="AK46" s="38"/>
      <c r="AL46" s="38"/>
      <c r="AM46">
        <f>VLOOKUP(AN46,$AI$13:$AJ$78,2,FALSE)</f>
        <v>34</v>
      </c>
      <c r="AN46" s="12" t="s">
        <v>129</v>
      </c>
      <c r="AO46" s="83">
        <v>4.395243412309</v>
      </c>
      <c r="AP46" s="14">
        <v>0.472894301476</v>
      </c>
      <c r="AQ46" s="86">
        <v>14.194973020419</v>
      </c>
      <c r="AR46" s="13">
        <v>0.630792903044</v>
      </c>
      <c r="AS46" s="86">
        <v>27.635239141358</v>
      </c>
      <c r="AT46" s="13">
        <v>0.691244511096</v>
      </c>
      <c r="AU46" s="88">
        <f t="shared" si="33"/>
        <v>46.225455574086</v>
      </c>
      <c r="AV46" s="89">
        <f t="shared" si="51"/>
        <v>1.0993476810194993</v>
      </c>
      <c r="AW46" s="83">
        <v>2.077667026095</v>
      </c>
      <c r="AX46" s="14">
        <v>0.330412046367</v>
      </c>
      <c r="AY46" s="86">
        <v>8.617511923565</v>
      </c>
      <c r="AZ46" s="13">
        <v>0.497001147695</v>
      </c>
      <c r="BA46" s="86">
        <v>23.407605898871</v>
      </c>
      <c r="BB46" s="13">
        <v>0.709100248733</v>
      </c>
      <c r="BC46" s="88">
        <f t="shared" si="34"/>
        <v>34.102784848531</v>
      </c>
      <c r="BD46" s="89">
        <f t="shared" si="52"/>
        <v>0.8590054239477782</v>
      </c>
      <c r="BE46" s="89"/>
      <c r="BF46" s="88">
        <f t="shared" si="35"/>
        <v>46.225455574086</v>
      </c>
      <c r="BG46" s="88">
        <f t="shared" si="36"/>
        <v>1.0993476810194993</v>
      </c>
      <c r="BH46" s="18">
        <f t="shared" si="37"/>
        <v>1</v>
      </c>
      <c r="BI46">
        <v>1</v>
      </c>
      <c r="BJ46">
        <f t="shared" si="5"/>
        <v>24.27816005074637</v>
      </c>
      <c r="BK46">
        <f t="shared" si="38"/>
        <v>1.2085653237629508</v>
      </c>
      <c r="BL46">
        <f t="shared" si="6"/>
        <v>0.24460865055919948</v>
      </c>
      <c r="BM46" s="89"/>
      <c r="BN46" s="88">
        <f t="shared" si="39"/>
        <v>34.102784848531</v>
      </c>
      <c r="BO46" s="88">
        <f t="shared" si="40"/>
        <v>0.8590054239477782</v>
      </c>
      <c r="BP46" s="18">
        <f t="shared" si="41"/>
        <v>1</v>
      </c>
      <c r="BQ46">
        <v>1</v>
      </c>
      <c r="BR46">
        <f t="shared" si="7"/>
        <v>11.87026952119891</v>
      </c>
      <c r="BS46">
        <f t="shared" si="42"/>
        <v>0.7378903183717023</v>
      </c>
      <c r="BT46">
        <f t="shared" si="8"/>
        <v>0.1768708848159238</v>
      </c>
      <c r="BU46" s="89"/>
      <c r="BV46" s="89">
        <f>VLOOKUP(BW46,$CJ$13:$CK$78,2,FALSE)</f>
        <v>34</v>
      </c>
      <c r="BW46" s="109" t="s">
        <v>129</v>
      </c>
      <c r="BX46" s="110">
        <v>7.28</v>
      </c>
      <c r="BY46" s="111">
        <v>0.36</v>
      </c>
      <c r="BZ46" s="18">
        <f t="shared" si="43"/>
        <v>0</v>
      </c>
      <c r="CA46">
        <v>1</v>
      </c>
      <c r="CB46">
        <f t="shared" si="10"/>
        <v>7.673333333333333</v>
      </c>
      <c r="CC46">
        <f t="shared" si="44"/>
        <v>0.1296</v>
      </c>
      <c r="CD46">
        <f t="shared" si="11"/>
        <v>0.12245574152228335</v>
      </c>
      <c r="CE46" s="111"/>
      <c r="CF46" s="89" t="b">
        <f t="shared" si="45"/>
        <v>1</v>
      </c>
      <c r="CG46" s="89" t="b">
        <f t="shared" si="46"/>
        <v>1</v>
      </c>
      <c r="CH46" s="89"/>
      <c r="CI46" t="b">
        <f t="shared" si="53"/>
        <v>1</v>
      </c>
      <c r="CJ46" s="44" t="s">
        <v>129</v>
      </c>
      <c r="CK46" s="38">
        <v>34</v>
      </c>
      <c r="CL46" s="38">
        <f>VLOOKUP(CM46,$CJ$13:$CK$78,2,FALSE)</f>
        <v>34</v>
      </c>
      <c r="CM46" s="3" t="s">
        <v>129</v>
      </c>
      <c r="CN46" s="22">
        <v>425.2653095201211</v>
      </c>
      <c r="CO46" s="5">
        <v>14.483895584161955</v>
      </c>
      <c r="CP46" s="62">
        <v>0.9922620520964126</v>
      </c>
      <c r="CQ46" s="18">
        <f t="shared" si="47"/>
        <v>0</v>
      </c>
      <c r="CR46">
        <v>1</v>
      </c>
      <c r="CS46">
        <f t="shared" si="14"/>
        <v>13.959545179108385</v>
      </c>
      <c r="CT46">
        <f t="shared" si="48"/>
        <v>0.9845839800305839</v>
      </c>
      <c r="CU46">
        <f t="shared" si="15"/>
        <v>0.19444291440753642</v>
      </c>
      <c r="CV46" s="38"/>
      <c r="CW46" s="38"/>
      <c r="CX46" s="38">
        <f>VLOOKUP(CY46,$CJ$13:$CK$78,2,FALSE)</f>
        <v>34</v>
      </c>
      <c r="CY46" s="3" t="s">
        <v>129</v>
      </c>
      <c r="CZ46" s="130">
        <v>24.659212241786985</v>
      </c>
      <c r="DA46" s="92">
        <v>0.9644465229699924</v>
      </c>
      <c r="DB46" s="18">
        <f t="shared" si="49"/>
        <v>-1</v>
      </c>
      <c r="DC46">
        <v>1</v>
      </c>
      <c r="DD46">
        <f t="shared" si="17"/>
        <v>38.69240326943229</v>
      </c>
      <c r="DE46">
        <f t="shared" si="50"/>
        <v>0.9301570956689081</v>
      </c>
      <c r="DF46">
        <f t="shared" si="18"/>
        <v>0.243356416849895</v>
      </c>
      <c r="DG46" s="38"/>
      <c r="DH46">
        <v>34</v>
      </c>
      <c r="DI46" s="138" t="s">
        <v>129</v>
      </c>
      <c r="DJ46" s="139">
        <v>-0.0918788424555477</v>
      </c>
      <c r="DK46" s="139">
        <v>-0.1293735852624078</v>
      </c>
      <c r="DL46" s="139">
        <v>-0.04491813901760259</v>
      </c>
      <c r="DM46" s="139">
        <v>0.5922093456326076</v>
      </c>
      <c r="DN46" s="225">
        <v>0.1415521729539169</v>
      </c>
      <c r="DO46" s="139">
        <v>0.02711374864944097</v>
      </c>
      <c r="DP46" s="226"/>
      <c r="DQ46" s="11" t="b">
        <v>1</v>
      </c>
      <c r="DR46" s="227">
        <v>0.1415521729539169</v>
      </c>
      <c r="DS46" s="227">
        <v>0.02711374864944097</v>
      </c>
      <c r="DT46" s="227">
        <v>0.2834171636691662</v>
      </c>
      <c r="DU46" s="228" t="s">
        <v>43</v>
      </c>
      <c r="DV46" s="3" t="s">
        <v>129</v>
      </c>
      <c r="DW46" s="11">
        <v>1</v>
      </c>
      <c r="DX46" s="226" t="s">
        <v>43</v>
      </c>
      <c r="DY46" s="227">
        <v>-0.2570958924363372</v>
      </c>
      <c r="DZ46" s="227">
        <v>0.03795257544687645</v>
      </c>
      <c r="EA46" s="227">
        <v>-0.0918788424555477</v>
      </c>
      <c r="EB46" s="227">
        <v>0.05015277801088296</v>
      </c>
      <c r="EC46" s="227">
        <v>-0.1293735852624078</v>
      </c>
      <c r="ED46" s="227">
        <v>0.059405436905000546</v>
      </c>
      <c r="EE46" s="227">
        <v>-0.04491813901760259</v>
      </c>
      <c r="EF46" s="227">
        <v>0.049161055576610345</v>
      </c>
      <c r="EG46" s="227">
        <v>0.4550599181163637</v>
      </c>
      <c r="EH46" s="227">
        <v>0.035148965897389875</v>
      </c>
      <c r="EI46" s="227">
        <v>0.25671597456600936</v>
      </c>
      <c r="EJ46" s="227">
        <v>0.0497065578018532</v>
      </c>
      <c r="EK46" s="227">
        <v>0.5922093456326076</v>
      </c>
      <c r="EL46" s="227">
        <v>0.02641244413108624</v>
      </c>
      <c r="EM46" s="227">
        <v>0.1415521729539169</v>
      </c>
      <c r="EN46" s="227">
        <v>0.05273374644180454</v>
      </c>
      <c r="EO46" s="227">
        <v>-0.02711374864944097</v>
      </c>
      <c r="EP46" s="227">
        <v>0.027039489575409806</v>
      </c>
      <c r="EQ46" s="227">
        <v>0.2834171636691662</v>
      </c>
      <c r="ER46" s="227">
        <v>0.025009637429982086</v>
      </c>
      <c r="ES46" s="227"/>
      <c r="ET46" s="227">
        <v>-0.12193013112331079</v>
      </c>
      <c r="EU46" s="227">
        <v>0.003585027650611054</v>
      </c>
      <c r="EV46" s="227">
        <v>-0.07148944255822057</v>
      </c>
      <c r="EW46" s="227">
        <v>0.0039759409519819445</v>
      </c>
      <c r="EX46" s="227">
        <v>0.03796909913288613</v>
      </c>
      <c r="EY46" s="227">
        <v>0.004459683430755872</v>
      </c>
      <c r="EZ46" s="227">
        <v>0.14880034124281447</v>
      </c>
      <c r="FA46" s="227">
        <v>0.0029961886280089707</v>
      </c>
      <c r="FB46" s="227">
        <v>0.1434012361389984</v>
      </c>
      <c r="FC46" s="227">
        <v>0.004176242774977927</v>
      </c>
      <c r="FD46" s="227">
        <v>0.056539757834483666</v>
      </c>
      <c r="FE46" s="227">
        <v>0.003446641670046381</v>
      </c>
      <c r="FF46" s="227">
        <v>0.11588866839639901</v>
      </c>
      <c r="FG46" s="227">
        <v>0.003772113783355322</v>
      </c>
      <c r="FH46" s="227">
        <v>-0.08225178593172756</v>
      </c>
      <c r="FI46" s="227">
        <v>0.004552905482036646</v>
      </c>
      <c r="FJ46" s="227">
        <v>-0.15266513864600545</v>
      </c>
      <c r="FK46" s="227">
        <v>0.003472954405174679</v>
      </c>
      <c r="FL46" s="227">
        <v>0.26660130435272217</v>
      </c>
      <c r="FM46" s="227">
        <v>0.002873362840446435</v>
      </c>
      <c r="FN46" s="138" t="s">
        <v>129</v>
      </c>
      <c r="FO46" s="229">
        <v>-1</v>
      </c>
      <c r="FP46" s="229">
        <v>0</v>
      </c>
      <c r="FQ46" s="229">
        <v>0</v>
      </c>
      <c r="FR46" s="229">
        <v>0</v>
      </c>
      <c r="FS46" s="229">
        <v>-1</v>
      </c>
      <c r="FT46" s="229">
        <v>0</v>
      </c>
      <c r="FU46" s="229">
        <v>-1</v>
      </c>
      <c r="FV46" s="229">
        <v>0</v>
      </c>
      <c r="FW46" s="229">
        <v>1</v>
      </c>
      <c r="FX46" s="229">
        <v>0</v>
      </c>
      <c r="FY46" s="229">
        <v>1</v>
      </c>
      <c r="FZ46" s="229">
        <v>0</v>
      </c>
      <c r="GA46" s="229">
        <v>1</v>
      </c>
      <c r="GB46" s="229">
        <v>0</v>
      </c>
      <c r="GC46" s="229">
        <v>1</v>
      </c>
      <c r="GD46" s="229">
        <v>0</v>
      </c>
      <c r="GE46" s="230">
        <v>1</v>
      </c>
      <c r="GF46" s="230">
        <v>0</v>
      </c>
      <c r="GG46" s="229">
        <v>0</v>
      </c>
      <c r="GH46" s="229" t="e">
        <v>#VALUE!</v>
      </c>
      <c r="GI46" s="11"/>
      <c r="GJ46" s="229">
        <v>1</v>
      </c>
      <c r="GK46" s="229">
        <v>0</v>
      </c>
      <c r="GL46" s="229">
        <v>0</v>
      </c>
      <c r="GM46" s="229">
        <v>0</v>
      </c>
      <c r="GN46" s="229">
        <v>1</v>
      </c>
      <c r="GO46" s="229">
        <v>0</v>
      </c>
      <c r="GP46" s="229">
        <v>0</v>
      </c>
      <c r="GQ46" s="229">
        <v>0</v>
      </c>
      <c r="GR46" s="229">
        <v>1</v>
      </c>
      <c r="GS46" s="229">
        <v>0</v>
      </c>
      <c r="GT46" s="229">
        <v>1</v>
      </c>
      <c r="GU46" s="229">
        <v>0</v>
      </c>
      <c r="GV46" s="229">
        <v>1</v>
      </c>
      <c r="GW46" s="229">
        <v>0</v>
      </c>
      <c r="GX46" s="229">
        <v>1</v>
      </c>
      <c r="GY46" s="229">
        <v>0</v>
      </c>
      <c r="GZ46" s="229">
        <v>0</v>
      </c>
      <c r="HA46" s="229">
        <v>0</v>
      </c>
      <c r="HB46" s="229">
        <v>1</v>
      </c>
      <c r="HC46" s="229" t="e">
        <v>#DIV/0!</v>
      </c>
      <c r="HD46" s="11"/>
      <c r="HE46" s="229">
        <v>6</v>
      </c>
      <c r="HF46" s="229">
        <v>0</v>
      </c>
      <c r="HG46" s="229">
        <v>0</v>
      </c>
      <c r="HH46" s="229">
        <v>0</v>
      </c>
      <c r="HI46" s="229">
        <v>6</v>
      </c>
      <c r="HJ46" s="229">
        <v>0</v>
      </c>
      <c r="HK46" s="229">
        <v>0</v>
      </c>
      <c r="HL46" s="229">
        <v>0</v>
      </c>
      <c r="HM46" s="229">
        <v>3</v>
      </c>
      <c r="HN46" s="229">
        <v>0</v>
      </c>
      <c r="HO46" s="229">
        <v>3</v>
      </c>
      <c r="HP46" s="229">
        <v>0</v>
      </c>
      <c r="HQ46" s="229">
        <v>3</v>
      </c>
      <c r="HR46" s="229">
        <v>0</v>
      </c>
      <c r="HS46" s="229">
        <v>3</v>
      </c>
      <c r="HT46" s="229">
        <v>0</v>
      </c>
      <c r="HU46" s="229">
        <v>0</v>
      </c>
      <c r="HV46" s="229">
        <v>0</v>
      </c>
      <c r="HW46" s="229">
        <v>2</v>
      </c>
      <c r="HX46" s="229" t="e">
        <v>#DIV/0!</v>
      </c>
    </row>
    <row r="47" spans="1:232" s="8" customFormat="1" ht="26.25" customHeight="1">
      <c r="A47" s="11"/>
      <c r="B47" s="188"/>
      <c r="C47" s="265"/>
      <c r="D47" s="266"/>
      <c r="E47" s="266"/>
      <c r="F47" s="266"/>
      <c r="G47" s="266"/>
      <c r="H47" s="266"/>
      <c r="I47" s="179"/>
      <c r="J47" s="267"/>
      <c r="K47" s="268"/>
      <c r="L47" s="183"/>
      <c r="M47" s="20"/>
      <c r="N47" s="70"/>
      <c r="O47" s="70"/>
      <c r="P47" s="70"/>
      <c r="Q47" s="70"/>
      <c r="R47" s="70"/>
      <c r="S47" s="70"/>
      <c r="T47" s="70"/>
      <c r="U47" s="70"/>
      <c r="V47" s="70"/>
      <c r="W47" s="38"/>
      <c r="X47" s="38"/>
      <c r="Y47" s="38"/>
      <c r="Z47" s="44"/>
      <c r="AA47" s="58"/>
      <c r="AB47" s="58"/>
      <c r="AC47" s="44"/>
      <c r="AD47" s="18"/>
      <c r="AE47" s="38"/>
      <c r="AF47"/>
      <c r="AG47"/>
      <c r="AH47"/>
      <c r="AI47" s="44"/>
      <c r="AJ47" s="38"/>
      <c r="AK47" s="38"/>
      <c r="AL47" s="38"/>
      <c r="AM47"/>
      <c r="AN47" s="12"/>
      <c r="AO47" s="83"/>
      <c r="AP47" s="14"/>
      <c r="AQ47" s="86"/>
      <c r="AR47" s="13"/>
      <c r="AS47" s="86"/>
      <c r="AT47" s="13"/>
      <c r="AU47" s="88"/>
      <c r="AV47" s="89"/>
      <c r="AW47" s="83"/>
      <c r="AX47" s="14"/>
      <c r="AY47" s="86"/>
      <c r="AZ47" s="13"/>
      <c r="BA47" s="86"/>
      <c r="BB47" s="13"/>
      <c r="BC47" s="88"/>
      <c r="BD47" s="89"/>
      <c r="BE47" s="89"/>
      <c r="BF47" s="88"/>
      <c r="BG47" s="88"/>
      <c r="BH47" s="18"/>
      <c r="BI47"/>
      <c r="BJ47"/>
      <c r="BK47"/>
      <c r="BL47"/>
      <c r="BM47" s="89"/>
      <c r="BN47" s="88"/>
      <c r="BO47" s="88"/>
      <c r="BP47" s="18"/>
      <c r="BQ47"/>
      <c r="BR47"/>
      <c r="BS47"/>
      <c r="BT47"/>
      <c r="BU47" s="89"/>
      <c r="BV47" s="89"/>
      <c r="BW47" s="109"/>
      <c r="BX47" s="122"/>
      <c r="BY47" s="124"/>
      <c r="BZ47" s="18"/>
      <c r="CA47"/>
      <c r="CB47"/>
      <c r="CC47"/>
      <c r="CD47"/>
      <c r="CE47" s="124"/>
      <c r="CF47" s="89"/>
      <c r="CG47" s="89"/>
      <c r="CH47" s="89"/>
      <c r="CI47"/>
      <c r="CJ47" s="44"/>
      <c r="CK47" s="38"/>
      <c r="CL47" s="38"/>
      <c r="CM47" s="3"/>
      <c r="CN47" s="22"/>
      <c r="CO47" s="5"/>
      <c r="CP47" s="68"/>
      <c r="CQ47" s="18"/>
      <c r="CR47"/>
      <c r="CS47"/>
      <c r="CT47"/>
      <c r="CU47"/>
      <c r="CV47" s="38"/>
      <c r="CW47" s="38"/>
      <c r="CX47" s="38"/>
      <c r="CY47" s="3"/>
      <c r="CZ47" s="10"/>
      <c r="DA47" s="92"/>
      <c r="DB47" s="18"/>
      <c r="DC47"/>
      <c r="DD47"/>
      <c r="DE47"/>
      <c r="DF47"/>
      <c r="DG47" s="38"/>
      <c r="DH47"/>
      <c r="DI47" s="138"/>
      <c r="DJ47" s="139"/>
      <c r="DK47" s="139"/>
      <c r="DL47" s="139"/>
      <c r="DM47" s="139"/>
      <c r="DN47" s="225"/>
      <c r="DO47" s="139"/>
      <c r="DP47" s="226"/>
      <c r="DQ47" s="11"/>
      <c r="DR47" s="211"/>
      <c r="DS47" s="227"/>
      <c r="DT47" s="227"/>
      <c r="DU47" s="228"/>
      <c r="DV47" s="3"/>
      <c r="DW47" s="11"/>
      <c r="DX47" s="226"/>
      <c r="DY47" s="227"/>
      <c r="DZ47" s="211"/>
      <c r="EA47" s="211"/>
      <c r="EB47" s="211"/>
      <c r="EC47" s="211"/>
      <c r="ED47" s="211"/>
      <c r="EE47" s="211"/>
      <c r="EF47" s="211"/>
      <c r="EG47" s="211"/>
      <c r="EH47" s="211"/>
      <c r="EI47" s="211"/>
      <c r="EJ47" s="211"/>
      <c r="EK47" s="211"/>
      <c r="EL47" s="211"/>
      <c r="EM47" s="227"/>
      <c r="EN47" s="211"/>
      <c r="EO47" s="227"/>
      <c r="EP47" s="211"/>
      <c r="EQ47" s="227"/>
      <c r="ER47" s="211"/>
      <c r="ES47" s="211"/>
      <c r="ET47" s="227"/>
      <c r="EU47" s="227"/>
      <c r="EV47" s="227"/>
      <c r="EW47" s="227"/>
      <c r="EX47" s="227"/>
      <c r="EY47" s="227"/>
      <c r="EZ47" s="227"/>
      <c r="FA47" s="227"/>
      <c r="FB47" s="227"/>
      <c r="FC47" s="227"/>
      <c r="FD47" s="227"/>
      <c r="FE47" s="227"/>
      <c r="FF47" s="227"/>
      <c r="FG47" s="227"/>
      <c r="FH47" s="227"/>
      <c r="FI47" s="227"/>
      <c r="FJ47" s="227"/>
      <c r="FK47" s="227"/>
      <c r="FL47" s="227"/>
      <c r="FM47" s="227"/>
      <c r="FN47" s="138"/>
      <c r="FO47" s="229"/>
      <c r="FP47" s="229"/>
      <c r="FQ47" s="229"/>
      <c r="FR47" s="229"/>
      <c r="FS47" s="229"/>
      <c r="FT47" s="229"/>
      <c r="FU47" s="229"/>
      <c r="FV47" s="229"/>
      <c r="FW47" s="229"/>
      <c r="FX47" s="229"/>
      <c r="FY47" s="229"/>
      <c r="FZ47" s="229"/>
      <c r="GA47" s="229"/>
      <c r="GB47" s="229"/>
      <c r="GC47" s="229"/>
      <c r="GD47" s="229"/>
      <c r="GE47" s="230"/>
      <c r="GF47" s="230"/>
      <c r="GG47" s="229"/>
      <c r="GH47" s="229"/>
      <c r="GI47" s="11"/>
      <c r="GJ47" s="229"/>
      <c r="GK47" s="229"/>
      <c r="GL47" s="229"/>
      <c r="GM47" s="229"/>
      <c r="GN47" s="229"/>
      <c r="GO47" s="229"/>
      <c r="GP47" s="229"/>
      <c r="GQ47" s="229"/>
      <c r="GR47" s="229"/>
      <c r="GS47" s="229"/>
      <c r="GT47" s="229"/>
      <c r="GU47" s="229"/>
      <c r="GV47" s="229"/>
      <c r="GW47" s="229"/>
      <c r="GX47" s="229"/>
      <c r="GY47" s="229"/>
      <c r="GZ47" s="229"/>
      <c r="HA47" s="229"/>
      <c r="HB47" s="229"/>
      <c r="HC47" s="229"/>
      <c r="HD47" s="11"/>
      <c r="HE47" s="229"/>
      <c r="HF47" s="229"/>
      <c r="HG47" s="229"/>
      <c r="HH47" s="229"/>
      <c r="HI47" s="229"/>
      <c r="HJ47" s="229"/>
      <c r="HK47" s="229"/>
      <c r="HL47" s="229"/>
      <c r="HM47" s="229"/>
      <c r="HN47" s="229"/>
      <c r="HO47" s="229"/>
      <c r="HP47" s="229"/>
      <c r="HQ47" s="229"/>
      <c r="HR47" s="229"/>
      <c r="HS47" s="229"/>
      <c r="HT47" s="229"/>
      <c r="HU47" s="229"/>
      <c r="HV47" s="229"/>
      <c r="HW47" s="229"/>
      <c r="HX47" s="229"/>
    </row>
    <row r="48" spans="1:232" s="8" customFormat="1" ht="12.75">
      <c r="A48" s="250" t="s">
        <v>206</v>
      </c>
      <c r="B48" s="187" t="s">
        <v>154</v>
      </c>
      <c r="C48" s="96">
        <v>555.8281133508731</v>
      </c>
      <c r="D48" s="96">
        <f aca="true" t="shared" si="54" ref="D48:D78">AU48</f>
        <v>6.579629188225</v>
      </c>
      <c r="E48" s="96">
        <f aca="true" t="shared" si="55" ref="E48:E78">BC48</f>
        <v>1.5751692929110002</v>
      </c>
      <c r="F48" s="96">
        <f t="shared" si="21"/>
        <v>18.9</v>
      </c>
      <c r="G48" s="96">
        <v>12.34599543400116</v>
      </c>
      <c r="H48" s="161">
        <v>26.95364424123297</v>
      </c>
      <c r="I48" s="163"/>
      <c r="J48" s="189">
        <f t="shared" si="22"/>
        <v>0.3231994680794752</v>
      </c>
      <c r="K48" s="190">
        <f t="shared" si="23"/>
        <v>-0.13447344868218233</v>
      </c>
      <c r="L48" s="183"/>
      <c r="M48" s="19" t="s">
        <v>154</v>
      </c>
      <c r="N48" s="70">
        <f t="shared" si="24"/>
        <v>1</v>
      </c>
      <c r="O48" s="70">
        <f t="shared" si="25"/>
        <v>1</v>
      </c>
      <c r="P48" s="70">
        <f t="shared" si="26"/>
        <v>1</v>
      </c>
      <c r="Q48" s="70">
        <f t="shared" si="27"/>
        <v>1</v>
      </c>
      <c r="R48" s="70">
        <f t="shared" si="28"/>
        <v>0</v>
      </c>
      <c r="S48" s="70">
        <f t="shared" si="29"/>
        <v>1</v>
      </c>
      <c r="T48" s="70"/>
      <c r="U48" s="70"/>
      <c r="V48" s="70"/>
      <c r="W48" s="38"/>
      <c r="X48" s="38" t="s">
        <v>154</v>
      </c>
      <c r="Y48" s="38" t="b">
        <f t="shared" si="30"/>
        <v>1</v>
      </c>
      <c r="Z48" s="44" t="s">
        <v>154</v>
      </c>
      <c r="AA48" s="58">
        <v>555.8281133508731</v>
      </c>
      <c r="AB48" s="58">
        <v>555.8281133508731</v>
      </c>
      <c r="AC48" s="44">
        <v>2.396769224203921</v>
      </c>
      <c r="AD48" s="18">
        <f t="shared" si="31"/>
        <v>1</v>
      </c>
      <c r="AE48" s="38">
        <v>0</v>
      </c>
      <c r="AF48">
        <f aca="true" t="shared" si="56" ref="AF48:AF77">(SUMPRODUCT(AE$13:AE$78,AB$13:AB$78)-AE48*AB48)/(SUM(AE$13:AE$78)-AE48)</f>
        <v>493.44516550224654</v>
      </c>
      <c r="AG48">
        <f t="shared" si="32"/>
        <v>5.744502714091066</v>
      </c>
      <c r="AH48">
        <f aca="true" t="shared" si="57" ref="AH48:AH77">SQRT((SUMPRODUCT($AC$13:$AC$78,$AE$13:$AE$78)-AC48*AE48))/(SUM($AE$13:$AE$78)-AE48)</f>
        <v>0.28140669228673665</v>
      </c>
      <c r="AI48" s="44" t="s">
        <v>154</v>
      </c>
      <c r="AJ48" s="38">
        <v>36</v>
      </c>
      <c r="AK48" s="38"/>
      <c r="AL48" s="38"/>
      <c r="AM48">
        <f aca="true" t="shared" si="58" ref="AM48:AM76">VLOOKUP(AN48,$AI$13:$AJ$78,2,FALSE)</f>
        <v>36</v>
      </c>
      <c r="AN48" s="12" t="s">
        <v>154</v>
      </c>
      <c r="AO48" s="88">
        <v>0.150253839424</v>
      </c>
      <c r="AP48" s="89">
        <v>0.088843481459</v>
      </c>
      <c r="AQ48" s="90">
        <v>0.934202493263</v>
      </c>
      <c r="AR48" s="91">
        <v>0.252754741009</v>
      </c>
      <c r="AS48" s="90">
        <v>5.495172855538</v>
      </c>
      <c r="AT48" s="91">
        <v>0.807594609438</v>
      </c>
      <c r="AU48" s="88">
        <f t="shared" si="33"/>
        <v>6.579629188225</v>
      </c>
      <c r="AV48" s="89">
        <f t="shared" si="51"/>
        <v>0.7239871764935981</v>
      </c>
      <c r="AW48" s="88">
        <v>0.029768298147</v>
      </c>
      <c r="AX48" s="89">
        <v>0.047447662632</v>
      </c>
      <c r="AY48" s="90">
        <v>0.200432211799</v>
      </c>
      <c r="AZ48" s="91">
        <v>0.095652612141</v>
      </c>
      <c r="BA48" s="90">
        <v>1.344968782965</v>
      </c>
      <c r="BB48" s="91">
        <v>0.263906578645</v>
      </c>
      <c r="BC48" s="88">
        <f t="shared" si="34"/>
        <v>1.5751692929110002</v>
      </c>
      <c r="BD48" s="89">
        <f t="shared" si="52"/>
        <v>0.08104738515074625</v>
      </c>
      <c r="BE48" s="89"/>
      <c r="BF48" s="88">
        <f t="shared" si="35"/>
        <v>6.579629188225</v>
      </c>
      <c r="BG48" s="88">
        <f t="shared" si="36"/>
        <v>0.7239871764935981</v>
      </c>
      <c r="BH48" s="18">
        <f t="shared" si="37"/>
        <v>-1</v>
      </c>
      <c r="BI48">
        <v>0</v>
      </c>
      <c r="BJ48">
        <f aca="true" t="shared" si="59" ref="BJ48:BJ77">(SUMPRODUCT(BI$13:BI$78,BF$13:BF$78)-BI48*BF48)/(SUM(BI$13:BI$78)-BI48)</f>
        <v>24.923668742609298</v>
      </c>
      <c r="BK48">
        <f t="shared" si="38"/>
        <v>0.5241574317271724</v>
      </c>
      <c r="BL48">
        <f aca="true" t="shared" si="60" ref="BL48:BL77">SQRT((SUMPRODUCT(BG$13:BG$78,BI$13:BI$78)-BG48*BI48))/(SUM(BI$13:BI$78)-BI48)</f>
        <v>0.23940871419331136</v>
      </c>
      <c r="BM48" s="89"/>
      <c r="BN48" s="88">
        <f t="shared" si="39"/>
        <v>1.5751692929110002</v>
      </c>
      <c r="BO48" s="88">
        <f t="shared" si="40"/>
        <v>0.08104738515074625</v>
      </c>
      <c r="BP48" s="18">
        <f t="shared" si="41"/>
        <v>-1</v>
      </c>
      <c r="BQ48">
        <v>0</v>
      </c>
      <c r="BR48">
        <f aca="true" t="shared" si="61" ref="BR48:BR77">(SUMPRODUCT(BQ$13:BQ$78,BN$13:BN$78)-BQ48*BN48)/(SUM(BQ$13:BQ$78)-BQ48)</f>
        <v>12.524167030826323</v>
      </c>
      <c r="BS48">
        <f t="shared" si="42"/>
        <v>0.006568678639773403</v>
      </c>
      <c r="BT48">
        <f aca="true" t="shared" si="62" ref="BT48:BT77">SQRT((SUMPRODUCT(BO$13:BO$78,BQ$13:BQ$78)-BO48*BQ48))/(SUM(BQ$13:BQ$78)-BQ48)</f>
        <v>0.1738196224807798</v>
      </c>
      <c r="BU48" s="89"/>
      <c r="BV48" s="89">
        <f aca="true" t="shared" si="63" ref="BV48:BV76">VLOOKUP(BW48,$CJ$13:$CK$78,2,FALSE)</f>
        <v>36</v>
      </c>
      <c r="BW48" s="112" t="s">
        <v>154</v>
      </c>
      <c r="BX48" s="110">
        <v>18.9</v>
      </c>
      <c r="BY48" s="111">
        <v>0.9900000000000001</v>
      </c>
      <c r="BZ48" s="18">
        <f t="shared" si="43"/>
        <v>1</v>
      </c>
      <c r="CA48">
        <v>0</v>
      </c>
      <c r="CB48">
        <f aca="true" t="shared" si="64" ref="CB48:CB77">(SUMPRODUCT(CA$13:CA$78,BX$13:BX$78)-CA48*BX48)/(SUM(CA$13:CA$78)-CA48)</f>
        <v>7.661764705882353</v>
      </c>
      <c r="CC48">
        <f t="shared" si="44"/>
        <v>0.9801000000000002</v>
      </c>
      <c r="CD48">
        <f aca="true" t="shared" si="65" ref="CD48:CD77">SQRT((SUMPRODUCT(BY$13:BY$78,CA$13:CA$78)-BY48*CA48))/(SUM(CA$13:CA$78)-CA48)</f>
        <v>0.12015704832832647</v>
      </c>
      <c r="CE48" s="111"/>
      <c r="CF48" s="89" t="b">
        <f t="shared" si="45"/>
        <v>1</v>
      </c>
      <c r="CG48" s="89" t="b">
        <f t="shared" si="46"/>
        <v>1</v>
      </c>
      <c r="CH48" s="89"/>
      <c r="CI48" t="b">
        <f t="shared" si="53"/>
        <v>1</v>
      </c>
      <c r="CJ48" s="44" t="s">
        <v>154</v>
      </c>
      <c r="CK48" s="38">
        <v>36</v>
      </c>
      <c r="CL48" s="38">
        <f aca="true" t="shared" si="66" ref="CL48:CL76">VLOOKUP(CM48,$CJ$13:$CK$78,2,FALSE)</f>
        <v>36</v>
      </c>
      <c r="CM48" s="6" t="s">
        <v>154</v>
      </c>
      <c r="CN48" s="22">
        <v>555.8281133508731</v>
      </c>
      <c r="CO48" s="9">
        <v>12.34599543400116</v>
      </c>
      <c r="CP48" s="64">
        <v>1.7746263277606231</v>
      </c>
      <c r="CQ48" s="18">
        <f t="shared" si="47"/>
        <v>0</v>
      </c>
      <c r="CR48">
        <v>0</v>
      </c>
      <c r="CS48">
        <f aca="true" t="shared" si="67" ref="CS48:CS77">(SUMPRODUCT(CR$13:CR$78,CO$13:CO$78)-CR48*CO48)/(SUM(CR$13:CR$78)-CR48)</f>
        <v>13.974967249845253</v>
      </c>
      <c r="CT48">
        <f t="shared" si="48"/>
        <v>3.1492986031811547</v>
      </c>
      <c r="CU48">
        <f aca="true" t="shared" si="68" ref="CU48:CU77">SQRT((SUMPRODUCT(CP$13:CP$78,CR$13:CR$78)-CP48*CR48))/(SUM(CR$13:CR$78)-CR48)</f>
        <v>0.19098457607954186</v>
      </c>
      <c r="CV48" s="38"/>
      <c r="CW48" s="38"/>
      <c r="CX48" s="38">
        <f aca="true" t="shared" si="69" ref="CX48:CX76">VLOOKUP(CY48,$CJ$13:$CK$78,2,FALSE)</f>
        <v>36</v>
      </c>
      <c r="CY48" s="6" t="s">
        <v>154</v>
      </c>
      <c r="CZ48" s="131">
        <v>26.95364424123297</v>
      </c>
      <c r="DA48" s="92">
        <v>2.0896342789172158</v>
      </c>
      <c r="DB48" s="18">
        <f t="shared" si="49"/>
        <v>-1</v>
      </c>
      <c r="DC48">
        <v>0</v>
      </c>
      <c r="DD48">
        <f aca="true" t="shared" si="70" ref="DD48:DD77">(SUMPRODUCT(DC$13:DC$78,CZ$13:CZ$78)-DC48*CZ48)/(SUM(DC$13:DC$78)-DC48)</f>
        <v>38.27966235685449</v>
      </c>
      <c r="DE48">
        <f t="shared" si="50"/>
        <v>4.366571419625872</v>
      </c>
      <c r="DF48">
        <f aca="true" t="shared" si="71" ref="DF48:DF77">SQRT((SUMPRODUCT(DA$13:DA$78,DC$13:DC$78)-DA48*DC48))/(SUM(DC$13:DC$78)-DC48)</f>
        <v>0.23795841009601565</v>
      </c>
      <c r="DG48" s="38"/>
      <c r="DH48">
        <v>36</v>
      </c>
      <c r="DI48" s="138" t="s">
        <v>154</v>
      </c>
      <c r="DJ48" s="139">
        <v>0.14292727731801863</v>
      </c>
      <c r="DK48" s="139">
        <v>0.1264667727935108</v>
      </c>
      <c r="DL48" s="139">
        <v>0.3231994680794752</v>
      </c>
      <c r="DM48" s="139">
        <v>0.16121664195090638</v>
      </c>
      <c r="DN48" s="225">
        <v>-0.09595948313427706</v>
      </c>
      <c r="DO48" s="139">
        <v>-0.13447344868218233</v>
      </c>
      <c r="DP48" s="226"/>
      <c r="DQ48" s="11" t="b">
        <v>1</v>
      </c>
      <c r="DR48" s="232">
        <v>-0.09595948313427706</v>
      </c>
      <c r="DS48" s="227">
        <v>-0.13447344868218233</v>
      </c>
      <c r="DT48" s="227">
        <v>-0.04248476850045327</v>
      </c>
      <c r="DU48" s="228" t="s">
        <v>61</v>
      </c>
      <c r="DV48" s="6" t="s">
        <v>154</v>
      </c>
      <c r="DW48" s="11">
        <v>0</v>
      </c>
      <c r="DX48" s="226" t="s">
        <v>61</v>
      </c>
      <c r="DY48" s="227">
        <v>-0.1793450286853952</v>
      </c>
      <c r="DZ48" s="232">
        <v>0.0635686962795425</v>
      </c>
      <c r="EA48" s="232">
        <v>0.14292727731801863</v>
      </c>
      <c r="EB48" s="232">
        <v>0.055014601448617445</v>
      </c>
      <c r="EC48" s="232">
        <v>0.1264667727935108</v>
      </c>
      <c r="ED48" s="232">
        <v>0.08795696133322772</v>
      </c>
      <c r="EE48" s="232">
        <v>0.3231994680794752</v>
      </c>
      <c r="EF48" s="232">
        <v>0.07418869617293335</v>
      </c>
      <c r="EG48" s="232">
        <v>0.03312908082303509</v>
      </c>
      <c r="EH48" s="232">
        <v>0.08261525166997916</v>
      </c>
      <c r="EI48" s="232">
        <v>-0.10785052240600379</v>
      </c>
      <c r="EJ48" s="232">
        <v>0.08344137892354864</v>
      </c>
      <c r="EK48" s="232">
        <v>0.16121664195090638</v>
      </c>
      <c r="EL48" s="232">
        <v>0.07736271223090724</v>
      </c>
      <c r="EM48" s="227">
        <v>-0.09595948313427706</v>
      </c>
      <c r="EN48" s="232">
        <v>0.09402743070044715</v>
      </c>
      <c r="EO48" s="227">
        <v>0.13447344868218233</v>
      </c>
      <c r="EP48" s="232">
        <v>0.052511018152900005</v>
      </c>
      <c r="EQ48" s="227">
        <v>-0.04248476850045327</v>
      </c>
      <c r="ER48" s="232">
        <v>0.04721268205834848</v>
      </c>
      <c r="ES48" s="232"/>
      <c r="ET48" s="227">
        <v>-0.12590559469134097</v>
      </c>
      <c r="EU48" s="227">
        <v>0.0035082308400226003</v>
      </c>
      <c r="EV48" s="227">
        <v>-0.07208913079049489</v>
      </c>
      <c r="EW48" s="227">
        <v>0.003928228816148816</v>
      </c>
      <c r="EX48" s="227">
        <v>0.03304725547420101</v>
      </c>
      <c r="EY48" s="227">
        <v>0.00443075771096332</v>
      </c>
      <c r="EZ48" s="227">
        <v>0.14310273888221395</v>
      </c>
      <c r="FA48" s="227">
        <v>0.0029782603679112166</v>
      </c>
      <c r="FB48" s="227">
        <v>0.15256766796186208</v>
      </c>
      <c r="FC48" s="227">
        <v>0.004064948360598995</v>
      </c>
      <c r="FD48" s="227">
        <v>0.06242729362070502</v>
      </c>
      <c r="FE48" s="227">
        <v>0.0034156256561377572</v>
      </c>
      <c r="FF48" s="227">
        <v>0.12989810007981692</v>
      </c>
      <c r="FG48" s="227">
        <v>0.003646707513655568</v>
      </c>
      <c r="FH48" s="227">
        <v>-0.07566931655273802</v>
      </c>
      <c r="FI48" s="227">
        <v>0.00449458262776366</v>
      </c>
      <c r="FJ48" s="227">
        <v>-0.14897245070493004</v>
      </c>
      <c r="FK48" s="227">
        <v>0.00336327725209607</v>
      </c>
      <c r="FL48" s="227">
        <v>0.2670958884502646</v>
      </c>
      <c r="FM48" s="227">
        <v>0.0027839082276744434</v>
      </c>
      <c r="FN48" s="138" t="s">
        <v>154</v>
      </c>
      <c r="FO48" s="229">
        <v>0</v>
      </c>
      <c r="FP48" s="229">
        <v>0</v>
      </c>
      <c r="FQ48" s="229">
        <v>1</v>
      </c>
      <c r="FR48" s="229">
        <v>0</v>
      </c>
      <c r="FS48" s="229">
        <v>0</v>
      </c>
      <c r="FT48" s="229">
        <v>0</v>
      </c>
      <c r="FU48" s="229">
        <v>1</v>
      </c>
      <c r="FV48" s="229">
        <v>0</v>
      </c>
      <c r="FW48" s="229">
        <v>0</v>
      </c>
      <c r="FX48" s="229">
        <v>0</v>
      </c>
      <c r="FY48" s="229">
        <v>-1</v>
      </c>
      <c r="FZ48" s="229">
        <v>0</v>
      </c>
      <c r="GA48" s="229">
        <v>0</v>
      </c>
      <c r="GB48" s="229">
        <v>0</v>
      </c>
      <c r="GC48" s="229">
        <v>0</v>
      </c>
      <c r="GD48" s="229">
        <v>0</v>
      </c>
      <c r="GE48" s="230">
        <v>1</v>
      </c>
      <c r="GF48" s="230">
        <v>0</v>
      </c>
      <c r="GG48" s="229">
        <v>-1</v>
      </c>
      <c r="GH48" s="229" t="e">
        <v>#VALUE!</v>
      </c>
      <c r="GI48" s="11"/>
      <c r="GJ48" s="229">
        <v>1</v>
      </c>
      <c r="GK48" s="229">
        <v>0</v>
      </c>
      <c r="GL48" s="229">
        <v>1</v>
      </c>
      <c r="GM48" s="229">
        <v>0</v>
      </c>
      <c r="GN48" s="229">
        <v>0</v>
      </c>
      <c r="GO48" s="229">
        <v>0</v>
      </c>
      <c r="GP48" s="229">
        <v>1</v>
      </c>
      <c r="GQ48" s="229">
        <v>1</v>
      </c>
      <c r="GR48" s="229">
        <v>0</v>
      </c>
      <c r="GS48" s="229">
        <v>0</v>
      </c>
      <c r="GT48" s="229">
        <v>0</v>
      </c>
      <c r="GU48" s="229">
        <v>0</v>
      </c>
      <c r="GV48" s="229">
        <v>1</v>
      </c>
      <c r="GW48" s="229">
        <v>0</v>
      </c>
      <c r="GX48" s="229">
        <v>0</v>
      </c>
      <c r="GY48" s="229">
        <v>0</v>
      </c>
      <c r="GZ48" s="229">
        <v>1</v>
      </c>
      <c r="HA48" s="229">
        <v>0</v>
      </c>
      <c r="HB48" s="229">
        <v>0</v>
      </c>
      <c r="HC48" s="229" t="e">
        <v>#DIV/0!</v>
      </c>
      <c r="HD48" s="11"/>
      <c r="HE48" s="229">
        <v>5</v>
      </c>
      <c r="HF48" s="229">
        <v>0</v>
      </c>
      <c r="HG48" s="229">
        <v>3</v>
      </c>
      <c r="HH48" s="229">
        <v>0</v>
      </c>
      <c r="HI48" s="229">
        <v>0</v>
      </c>
      <c r="HJ48" s="229">
        <v>0</v>
      </c>
      <c r="HK48" s="229">
        <v>3</v>
      </c>
      <c r="HL48" s="229">
        <v>2</v>
      </c>
      <c r="HM48" s="229">
        <v>0</v>
      </c>
      <c r="HN48" s="229">
        <v>0</v>
      </c>
      <c r="HO48" s="229">
        <v>0</v>
      </c>
      <c r="HP48" s="229">
        <v>0</v>
      </c>
      <c r="HQ48" s="229">
        <v>2</v>
      </c>
      <c r="HR48" s="229">
        <v>0</v>
      </c>
      <c r="HS48" s="229">
        <v>0</v>
      </c>
      <c r="HT48" s="229">
        <v>0</v>
      </c>
      <c r="HU48" s="229">
        <v>3</v>
      </c>
      <c r="HV48" s="229">
        <v>0</v>
      </c>
      <c r="HW48" s="229">
        <v>0</v>
      </c>
      <c r="HX48" s="229" t="e">
        <v>#DIV/0!</v>
      </c>
    </row>
    <row r="49" spans="1:232" s="8" customFormat="1" ht="12.75">
      <c r="A49" s="251"/>
      <c r="B49" s="187" t="s">
        <v>135</v>
      </c>
      <c r="C49" s="96">
        <v>533.151270295439</v>
      </c>
      <c r="D49" s="96">
        <f t="shared" si="54"/>
        <v>11.286769373707</v>
      </c>
      <c r="E49" s="96">
        <f t="shared" si="55"/>
        <v>4.919654600496</v>
      </c>
      <c r="F49" s="96">
        <f t="shared" si="21"/>
        <v>18.08</v>
      </c>
      <c r="G49" s="96">
        <v>4.538657550159808</v>
      </c>
      <c r="H49" s="161">
        <v>17.400737918799862</v>
      </c>
      <c r="I49" s="163"/>
      <c r="J49" s="189">
        <f t="shared" si="22"/>
        <v>0.1201379748654536</v>
      </c>
      <c r="K49" s="190">
        <f t="shared" si="23"/>
        <v>0.020657004220122867</v>
      </c>
      <c r="L49" s="183"/>
      <c r="M49" s="19" t="s">
        <v>135</v>
      </c>
      <c r="N49" s="70">
        <f t="shared" si="24"/>
        <v>1</v>
      </c>
      <c r="O49" s="70">
        <f t="shared" si="25"/>
        <v>1</v>
      </c>
      <c r="P49" s="70">
        <f t="shared" si="26"/>
        <v>1</v>
      </c>
      <c r="Q49" s="70">
        <f t="shared" si="27"/>
        <v>1</v>
      </c>
      <c r="R49" s="70">
        <f t="shared" si="28"/>
        <v>1</v>
      </c>
      <c r="S49" s="70">
        <f t="shared" si="29"/>
        <v>1</v>
      </c>
      <c r="T49" s="70"/>
      <c r="U49" s="70"/>
      <c r="V49" s="70"/>
      <c r="W49" s="38"/>
      <c r="X49" s="38" t="s">
        <v>135</v>
      </c>
      <c r="Y49" s="38" t="b">
        <f t="shared" si="30"/>
        <v>1</v>
      </c>
      <c r="Z49" s="44" t="s">
        <v>135</v>
      </c>
      <c r="AA49" s="58">
        <v>533.151270295439</v>
      </c>
      <c r="AB49" s="58">
        <v>533.151270295439</v>
      </c>
      <c r="AC49" s="44">
        <v>2.1173639712555623</v>
      </c>
      <c r="AD49" s="18">
        <f t="shared" si="31"/>
        <v>1</v>
      </c>
      <c r="AE49" s="38">
        <v>0</v>
      </c>
      <c r="AF49">
        <f t="shared" si="56"/>
        <v>493.44516550224654</v>
      </c>
      <c r="AG49">
        <f t="shared" si="32"/>
        <v>4.4832301867711255</v>
      </c>
      <c r="AH49">
        <f t="shared" si="57"/>
        <v>0.28140669228673665</v>
      </c>
      <c r="AI49" s="44" t="s">
        <v>135</v>
      </c>
      <c r="AJ49" s="38">
        <v>37</v>
      </c>
      <c r="AK49" s="38"/>
      <c r="AL49" s="38"/>
      <c r="AM49">
        <f t="shared" si="58"/>
        <v>37</v>
      </c>
      <c r="AN49" s="12" t="s">
        <v>135</v>
      </c>
      <c r="AO49" s="88">
        <v>0.381776993029</v>
      </c>
      <c r="AP49" s="89">
        <v>0.150196562999</v>
      </c>
      <c r="AQ49" s="90">
        <v>2.085674285859</v>
      </c>
      <c r="AR49" s="91">
        <v>0.463257950505</v>
      </c>
      <c r="AS49" s="90">
        <v>8.819318094819</v>
      </c>
      <c r="AT49" s="91">
        <v>0.98620792697</v>
      </c>
      <c r="AU49" s="88">
        <f t="shared" si="33"/>
        <v>11.286769373707</v>
      </c>
      <c r="AV49" s="89">
        <f t="shared" si="51"/>
        <v>1.2097730114612706</v>
      </c>
      <c r="AW49" s="88">
        <v>0.031321138128</v>
      </c>
      <c r="AX49" s="89">
        <v>0.039106356014</v>
      </c>
      <c r="AY49" s="90">
        <v>0.784747018368</v>
      </c>
      <c r="AZ49" s="91">
        <v>0.233698213251</v>
      </c>
      <c r="BA49" s="90">
        <v>4.103586444</v>
      </c>
      <c r="BB49" s="91">
        <v>0.694709211266</v>
      </c>
      <c r="BC49" s="88">
        <f t="shared" si="34"/>
        <v>4.919654600496</v>
      </c>
      <c r="BD49" s="89">
        <f t="shared" si="52"/>
        <v>0.5387650501752315</v>
      </c>
      <c r="BE49" s="14"/>
      <c r="BF49" s="88">
        <f t="shared" si="35"/>
        <v>11.286769373707</v>
      </c>
      <c r="BG49" s="88">
        <f t="shared" si="36"/>
        <v>1.2097730114612706</v>
      </c>
      <c r="BH49" s="18">
        <f t="shared" si="37"/>
        <v>-1</v>
      </c>
      <c r="BI49">
        <v>0</v>
      </c>
      <c r="BJ49">
        <f t="shared" si="59"/>
        <v>24.923668742609298</v>
      </c>
      <c r="BK49">
        <f t="shared" si="38"/>
        <v>1.4635507392600715</v>
      </c>
      <c r="BL49">
        <f t="shared" si="60"/>
        <v>0.23940871419331136</v>
      </c>
      <c r="BM49" s="14"/>
      <c r="BN49" s="88">
        <f t="shared" si="39"/>
        <v>4.919654600496</v>
      </c>
      <c r="BO49" s="88">
        <f t="shared" si="40"/>
        <v>0.5387650501752315</v>
      </c>
      <c r="BP49" s="18">
        <f t="shared" si="41"/>
        <v>-1</v>
      </c>
      <c r="BQ49">
        <v>0</v>
      </c>
      <c r="BR49">
        <f t="shared" si="61"/>
        <v>12.524167030826323</v>
      </c>
      <c r="BS49">
        <f t="shared" si="42"/>
        <v>0.29026777929031966</v>
      </c>
      <c r="BT49">
        <f t="shared" si="62"/>
        <v>0.1738196224807798</v>
      </c>
      <c r="BU49" s="14"/>
      <c r="BV49" s="89">
        <f t="shared" si="63"/>
        <v>37</v>
      </c>
      <c r="BW49" s="112" t="s">
        <v>135</v>
      </c>
      <c r="BX49" s="110">
        <v>18.08</v>
      </c>
      <c r="BY49" s="111">
        <v>0.8500000000000001</v>
      </c>
      <c r="BZ49" s="18">
        <f t="shared" si="43"/>
        <v>1</v>
      </c>
      <c r="CA49">
        <v>0</v>
      </c>
      <c r="CB49">
        <f t="shared" si="64"/>
        <v>7.661764705882353</v>
      </c>
      <c r="CC49">
        <f t="shared" si="44"/>
        <v>0.7225000000000001</v>
      </c>
      <c r="CD49">
        <f t="shared" si="65"/>
        <v>0.12015704832832647</v>
      </c>
      <c r="CE49" s="111"/>
      <c r="CF49" s="89" t="b">
        <f t="shared" si="45"/>
        <v>1</v>
      </c>
      <c r="CG49" s="89" t="b">
        <f t="shared" si="46"/>
        <v>1</v>
      </c>
      <c r="CH49" s="14"/>
      <c r="CI49" t="b">
        <f t="shared" si="53"/>
        <v>1</v>
      </c>
      <c r="CJ49" s="44" t="s">
        <v>135</v>
      </c>
      <c r="CK49" s="38">
        <v>37</v>
      </c>
      <c r="CL49" s="38">
        <f t="shared" si="66"/>
        <v>37</v>
      </c>
      <c r="CM49" s="6" t="s">
        <v>135</v>
      </c>
      <c r="CN49" s="22">
        <v>533.151270295439</v>
      </c>
      <c r="CO49" s="26">
        <v>4.538657550159808</v>
      </c>
      <c r="CP49" s="64">
        <v>1.077911872949336</v>
      </c>
      <c r="CQ49" s="18">
        <f t="shared" si="47"/>
        <v>-1</v>
      </c>
      <c r="CR49">
        <v>0</v>
      </c>
      <c r="CS49">
        <f t="shared" si="67"/>
        <v>13.974967249845253</v>
      </c>
      <c r="CT49">
        <f t="shared" si="48"/>
        <v>1.1618940058451455</v>
      </c>
      <c r="CU49">
        <f t="shared" si="68"/>
        <v>0.19098457607954186</v>
      </c>
      <c r="CV49" s="38"/>
      <c r="CW49" s="38"/>
      <c r="CX49" s="38">
        <f t="shared" si="69"/>
        <v>37</v>
      </c>
      <c r="CY49" s="6" t="s">
        <v>135</v>
      </c>
      <c r="CZ49" s="131">
        <v>17.400737918799862</v>
      </c>
      <c r="DA49" s="92">
        <v>2.1523671696938442</v>
      </c>
      <c r="DB49" s="18">
        <f t="shared" si="49"/>
        <v>-1</v>
      </c>
      <c r="DC49">
        <v>0</v>
      </c>
      <c r="DD49">
        <f t="shared" si="70"/>
        <v>38.27966235685449</v>
      </c>
      <c r="DE49">
        <f t="shared" si="50"/>
        <v>4.63268443317589</v>
      </c>
      <c r="DF49">
        <f t="shared" si="71"/>
        <v>0.23795841009601565</v>
      </c>
      <c r="DG49" s="38"/>
      <c r="DH49">
        <v>37</v>
      </c>
      <c r="DI49" s="138" t="s">
        <v>135</v>
      </c>
      <c r="DJ49" s="233">
        <v>-0.19053819232692593</v>
      </c>
      <c r="DK49" s="234">
        <v>-0.059340955296032734</v>
      </c>
      <c r="DL49" s="234">
        <v>0.1201379748654536</v>
      </c>
      <c r="DM49" s="234">
        <v>0.05725644220091137</v>
      </c>
      <c r="DN49" s="235">
        <v>0.038926613600594545</v>
      </c>
      <c r="DO49" s="236">
        <v>0.020657004220122867</v>
      </c>
      <c r="DP49" s="226"/>
      <c r="DQ49" s="11" t="b">
        <v>1</v>
      </c>
      <c r="DR49" s="232">
        <v>0.038926613600594545</v>
      </c>
      <c r="DS49" s="227">
        <v>0.020657004220122867</v>
      </c>
      <c r="DT49" s="227">
        <v>0.11714953292818973</v>
      </c>
      <c r="DU49" s="228" t="s">
        <v>49</v>
      </c>
      <c r="DV49" s="6" t="s">
        <v>135</v>
      </c>
      <c r="DW49" s="11">
        <v>0</v>
      </c>
      <c r="DX49" s="226" t="s">
        <v>49</v>
      </c>
      <c r="DY49" s="227">
        <v>-0.17390905961672645</v>
      </c>
      <c r="DZ49" s="232">
        <v>0.0743418809603814</v>
      </c>
      <c r="EA49" s="232">
        <v>-0.19053819232692593</v>
      </c>
      <c r="EB49" s="232">
        <v>0.1021628465969431</v>
      </c>
      <c r="EC49" s="232">
        <v>-0.059340955296032734</v>
      </c>
      <c r="ED49" s="232">
        <v>0.07741239469516764</v>
      </c>
      <c r="EE49" s="232">
        <v>0.1201379748654536</v>
      </c>
      <c r="EF49" s="232">
        <v>0.04884135806822413</v>
      </c>
      <c r="EG49" s="232">
        <v>0.12951678612052903</v>
      </c>
      <c r="EH49" s="232">
        <v>0.08044055217108674</v>
      </c>
      <c r="EI49" s="232">
        <v>0.03591333804035722</v>
      </c>
      <c r="EJ49" s="232">
        <v>0.08167873205331504</v>
      </c>
      <c r="EK49" s="232">
        <v>0.05725644220091137</v>
      </c>
      <c r="EL49" s="232">
        <v>0.08516382784042122</v>
      </c>
      <c r="EM49" s="232">
        <v>0.038926613600594545</v>
      </c>
      <c r="EN49" s="232">
        <v>0.06385318346902406</v>
      </c>
      <c r="EO49" s="227">
        <v>-0.020657004220122867</v>
      </c>
      <c r="EP49" s="232">
        <v>0.09551138069181377</v>
      </c>
      <c r="EQ49" s="227">
        <v>0.11714953292818973</v>
      </c>
      <c r="ER49" s="232">
        <v>0.11787186269138192</v>
      </c>
      <c r="ES49" s="232"/>
      <c r="ET49" s="227">
        <v>-0.12590559469134097</v>
      </c>
      <c r="EU49" s="227">
        <v>0.0035082308400226003</v>
      </c>
      <c r="EV49" s="227">
        <v>-0.07208913079049489</v>
      </c>
      <c r="EW49" s="227">
        <v>0.003928228816148816</v>
      </c>
      <c r="EX49" s="227">
        <v>0.03304725547420101</v>
      </c>
      <c r="EY49" s="227">
        <v>0.00443075771096332</v>
      </c>
      <c r="EZ49" s="227">
        <v>0.14310273888221395</v>
      </c>
      <c r="FA49" s="227">
        <v>0.0029782603679112166</v>
      </c>
      <c r="FB49" s="227">
        <v>0.15256766796186208</v>
      </c>
      <c r="FC49" s="227">
        <v>0.004064948360598995</v>
      </c>
      <c r="FD49" s="227">
        <v>0.06242729362070502</v>
      </c>
      <c r="FE49" s="227">
        <v>0.0034156256561377572</v>
      </c>
      <c r="FF49" s="227">
        <v>0.12989810007981692</v>
      </c>
      <c r="FG49" s="227">
        <v>0.003646707513655568</v>
      </c>
      <c r="FH49" s="227">
        <v>-0.07566931655273802</v>
      </c>
      <c r="FI49" s="227">
        <v>0.00449458262776366</v>
      </c>
      <c r="FJ49" s="227">
        <v>-0.14897245070493004</v>
      </c>
      <c r="FK49" s="227">
        <v>0.00336327725209607</v>
      </c>
      <c r="FL49" s="227">
        <v>0.2670958884502646</v>
      </c>
      <c r="FM49" s="227">
        <v>0.0027839082276744434</v>
      </c>
      <c r="FN49" s="138" t="s">
        <v>135</v>
      </c>
      <c r="FO49" s="229">
        <v>0</v>
      </c>
      <c r="FP49" s="229">
        <v>0</v>
      </c>
      <c r="FQ49" s="229">
        <v>0</v>
      </c>
      <c r="FR49" s="229">
        <v>0</v>
      </c>
      <c r="FS49" s="229">
        <v>0</v>
      </c>
      <c r="FT49" s="229">
        <v>0</v>
      </c>
      <c r="FU49" s="229">
        <v>0</v>
      </c>
      <c r="FV49" s="229">
        <v>0</v>
      </c>
      <c r="FW49" s="229">
        <v>0</v>
      </c>
      <c r="FX49" s="229">
        <v>0</v>
      </c>
      <c r="FY49" s="229">
        <v>0</v>
      </c>
      <c r="FZ49" s="229">
        <v>0</v>
      </c>
      <c r="GA49" s="229">
        <v>0</v>
      </c>
      <c r="GB49" s="229">
        <v>0</v>
      </c>
      <c r="GC49" s="229">
        <v>0</v>
      </c>
      <c r="GD49" s="229">
        <v>0</v>
      </c>
      <c r="GE49" s="230">
        <v>0</v>
      </c>
      <c r="GF49" s="230">
        <v>0</v>
      </c>
      <c r="GG49" s="229">
        <v>0</v>
      </c>
      <c r="GH49" s="229" t="e">
        <v>#VALUE!</v>
      </c>
      <c r="GI49" s="11"/>
      <c r="GJ49" s="229">
        <v>1</v>
      </c>
      <c r="GK49" s="229">
        <v>0</v>
      </c>
      <c r="GL49" s="229">
        <v>0</v>
      </c>
      <c r="GM49" s="229">
        <v>0</v>
      </c>
      <c r="GN49" s="229">
        <v>0</v>
      </c>
      <c r="GO49" s="229">
        <v>0</v>
      </c>
      <c r="GP49" s="229">
        <v>1</v>
      </c>
      <c r="GQ49" s="229">
        <v>0</v>
      </c>
      <c r="GR49" s="229">
        <v>0</v>
      </c>
      <c r="GS49" s="229">
        <v>1</v>
      </c>
      <c r="GT49" s="229">
        <v>0</v>
      </c>
      <c r="GU49" s="229">
        <v>0</v>
      </c>
      <c r="GV49" s="229">
        <v>0</v>
      </c>
      <c r="GW49" s="229">
        <v>1</v>
      </c>
      <c r="GX49" s="229">
        <v>0</v>
      </c>
      <c r="GY49" s="229">
        <v>1</v>
      </c>
      <c r="GZ49" s="229">
        <v>0</v>
      </c>
      <c r="HA49" s="229">
        <v>0</v>
      </c>
      <c r="HB49" s="229">
        <v>0</v>
      </c>
      <c r="HC49" s="229" t="e">
        <v>#DIV/0!</v>
      </c>
      <c r="HD49" s="11"/>
      <c r="HE49" s="229">
        <v>5</v>
      </c>
      <c r="HF49" s="229">
        <v>0</v>
      </c>
      <c r="HG49" s="229">
        <v>0</v>
      </c>
      <c r="HH49" s="229">
        <v>0</v>
      </c>
      <c r="HI49" s="229">
        <v>0</v>
      </c>
      <c r="HJ49" s="229">
        <v>0</v>
      </c>
      <c r="HK49" s="229">
        <v>2</v>
      </c>
      <c r="HL49" s="229">
        <v>0</v>
      </c>
      <c r="HM49" s="229">
        <v>0</v>
      </c>
      <c r="HN49" s="229">
        <v>2</v>
      </c>
      <c r="HO49" s="229">
        <v>0</v>
      </c>
      <c r="HP49" s="229">
        <v>0</v>
      </c>
      <c r="HQ49" s="229">
        <v>0</v>
      </c>
      <c r="HR49" s="229">
        <v>2</v>
      </c>
      <c r="HS49" s="229">
        <v>0</v>
      </c>
      <c r="HT49" s="229">
        <v>2</v>
      </c>
      <c r="HU49" s="229">
        <v>0</v>
      </c>
      <c r="HV49" s="229">
        <v>0</v>
      </c>
      <c r="HW49" s="229">
        <v>0</v>
      </c>
      <c r="HX49" s="229" t="e">
        <v>#DIV/0!</v>
      </c>
    </row>
    <row r="50" spans="1:232" s="8" customFormat="1" ht="12.75">
      <c r="A50" s="251"/>
      <c r="B50" s="187" t="s">
        <v>109</v>
      </c>
      <c r="C50" s="96">
        <v>525.8965238967972</v>
      </c>
      <c r="D50" s="96">
        <f t="shared" si="54"/>
        <v>16.174356424973</v>
      </c>
      <c r="E50" s="96">
        <f t="shared" si="55"/>
        <v>8.661419379301</v>
      </c>
      <c r="F50" s="96">
        <f t="shared" si="21"/>
        <v>11.92</v>
      </c>
      <c r="G50" s="96">
        <v>15.328745300125895</v>
      </c>
      <c r="H50" s="161">
        <v>47.23906628894913</v>
      </c>
      <c r="I50" s="163"/>
      <c r="J50" s="189">
        <f t="shared" si="22"/>
        <v>0.21794032654772127</v>
      </c>
      <c r="K50" s="190">
        <f t="shared" si="23"/>
        <v>-0.1373833145405235</v>
      </c>
      <c r="L50" s="183"/>
      <c r="M50" s="19" t="s">
        <v>109</v>
      </c>
      <c r="N50" s="70">
        <f t="shared" si="24"/>
        <v>1</v>
      </c>
      <c r="O50" s="70">
        <f t="shared" si="25"/>
        <v>1</v>
      </c>
      <c r="P50" s="70">
        <f t="shared" si="26"/>
        <v>1</v>
      </c>
      <c r="Q50" s="70">
        <f t="shared" si="27"/>
        <v>1</v>
      </c>
      <c r="R50" s="70">
        <f t="shared" si="28"/>
        <v>0</v>
      </c>
      <c r="S50" s="70">
        <f t="shared" si="29"/>
        <v>-1</v>
      </c>
      <c r="T50" s="70"/>
      <c r="U50" s="70"/>
      <c r="V50" s="70"/>
      <c r="W50" s="38"/>
      <c r="X50" s="38" t="s">
        <v>109</v>
      </c>
      <c r="Y50" s="38" t="b">
        <f t="shared" si="30"/>
        <v>1</v>
      </c>
      <c r="Z50" s="44" t="s">
        <v>109</v>
      </c>
      <c r="AA50" s="58">
        <v>525.8965238967972</v>
      </c>
      <c r="AB50" s="58">
        <v>525.8965238967972</v>
      </c>
      <c r="AC50" s="44">
        <v>1.055959887778246</v>
      </c>
      <c r="AD50" s="18">
        <f t="shared" si="31"/>
        <v>1</v>
      </c>
      <c r="AE50" s="38">
        <v>0</v>
      </c>
      <c r="AF50">
        <f t="shared" si="56"/>
        <v>493.44516550224654</v>
      </c>
      <c r="AG50">
        <f t="shared" si="32"/>
        <v>1.1150512845966456</v>
      </c>
      <c r="AH50">
        <f t="shared" si="57"/>
        <v>0.28140669228673665</v>
      </c>
      <c r="AI50" s="44" t="s">
        <v>109</v>
      </c>
      <c r="AJ50" s="38">
        <v>38</v>
      </c>
      <c r="AK50" s="38"/>
      <c r="AL50" s="38"/>
      <c r="AM50">
        <f t="shared" si="58"/>
        <v>38</v>
      </c>
      <c r="AN50" s="12" t="s">
        <v>109</v>
      </c>
      <c r="AO50" s="83">
        <v>0.746027213611</v>
      </c>
      <c r="AP50" s="14">
        <v>0.184199389649</v>
      </c>
      <c r="AQ50" s="86">
        <v>4.173200537038</v>
      </c>
      <c r="AR50" s="13">
        <v>0.419318180438</v>
      </c>
      <c r="AS50" s="86">
        <v>11.255128674324</v>
      </c>
      <c r="AT50" s="13">
        <v>0.746443756229</v>
      </c>
      <c r="AU50" s="88">
        <f t="shared" si="33"/>
        <v>16.174356424973</v>
      </c>
      <c r="AV50" s="89">
        <f t="shared" si="51"/>
        <v>0.7669354328061582</v>
      </c>
      <c r="AW50" s="83">
        <v>0.127468587392</v>
      </c>
      <c r="AX50" s="14">
        <v>0.099889848007</v>
      </c>
      <c r="AY50" s="86">
        <v>1.27111605463</v>
      </c>
      <c r="AZ50" s="13">
        <v>0.259251885165</v>
      </c>
      <c r="BA50" s="86">
        <v>7.262834737279</v>
      </c>
      <c r="BB50" s="13">
        <v>0.596969427956</v>
      </c>
      <c r="BC50" s="88">
        <f t="shared" si="34"/>
        <v>8.661419379301</v>
      </c>
      <c r="BD50" s="89">
        <f t="shared" si="52"/>
        <v>0.43356201961058183</v>
      </c>
      <c r="BE50" s="89"/>
      <c r="BF50" s="88">
        <f t="shared" si="35"/>
        <v>16.174356424973</v>
      </c>
      <c r="BG50" s="88">
        <f t="shared" si="36"/>
        <v>0.7669354328061582</v>
      </c>
      <c r="BH50" s="18">
        <f t="shared" si="37"/>
        <v>-1</v>
      </c>
      <c r="BI50">
        <v>0</v>
      </c>
      <c r="BJ50">
        <f t="shared" si="59"/>
        <v>24.923668742609298</v>
      </c>
      <c r="BK50">
        <f t="shared" si="38"/>
        <v>0.5881899580935691</v>
      </c>
      <c r="BL50">
        <f t="shared" si="60"/>
        <v>0.23940871419331136</v>
      </c>
      <c r="BM50" s="89"/>
      <c r="BN50" s="88">
        <f t="shared" si="39"/>
        <v>8.661419379301</v>
      </c>
      <c r="BO50" s="88">
        <f t="shared" si="40"/>
        <v>0.43356201961058183</v>
      </c>
      <c r="BP50" s="18">
        <f t="shared" si="41"/>
        <v>-1</v>
      </c>
      <c r="BQ50">
        <v>0</v>
      </c>
      <c r="BR50">
        <f t="shared" si="61"/>
        <v>12.524167030826323</v>
      </c>
      <c r="BS50">
        <f t="shared" si="42"/>
        <v>0.18797602484880654</v>
      </c>
      <c r="BT50">
        <f t="shared" si="62"/>
        <v>0.1738196224807798</v>
      </c>
      <c r="BU50" s="89"/>
      <c r="BV50" s="89">
        <f t="shared" si="63"/>
        <v>38</v>
      </c>
      <c r="BW50" s="112" t="s">
        <v>109</v>
      </c>
      <c r="BX50" s="110">
        <v>11.92</v>
      </c>
      <c r="BY50" s="111">
        <v>0.43</v>
      </c>
      <c r="BZ50" s="18">
        <f t="shared" si="43"/>
        <v>1</v>
      </c>
      <c r="CA50">
        <v>0</v>
      </c>
      <c r="CB50">
        <f t="shared" si="64"/>
        <v>7.661764705882353</v>
      </c>
      <c r="CC50">
        <f t="shared" si="44"/>
        <v>0.18489999999999998</v>
      </c>
      <c r="CD50">
        <f t="shared" si="65"/>
        <v>0.12015704832832647</v>
      </c>
      <c r="CE50" s="111"/>
      <c r="CF50" s="89" t="b">
        <f t="shared" si="45"/>
        <v>1</v>
      </c>
      <c r="CG50" s="89" t="b">
        <f t="shared" si="46"/>
        <v>1</v>
      </c>
      <c r="CH50" s="89"/>
      <c r="CI50" t="b">
        <f t="shared" si="53"/>
        <v>1</v>
      </c>
      <c r="CJ50" s="44" t="s">
        <v>109</v>
      </c>
      <c r="CK50" s="38">
        <v>38</v>
      </c>
      <c r="CL50" s="38">
        <f t="shared" si="66"/>
        <v>38</v>
      </c>
      <c r="CM50" s="6" t="s">
        <v>109</v>
      </c>
      <c r="CN50" s="22">
        <v>525.8965238967972</v>
      </c>
      <c r="CO50" s="9">
        <v>15.328745300125895</v>
      </c>
      <c r="CP50" s="64">
        <v>1.107570981824716</v>
      </c>
      <c r="CQ50" s="18">
        <f t="shared" si="47"/>
        <v>0</v>
      </c>
      <c r="CR50">
        <v>0</v>
      </c>
      <c r="CS50">
        <f t="shared" si="67"/>
        <v>13.974967249845253</v>
      </c>
      <c r="CT50">
        <f t="shared" si="48"/>
        <v>1.226713479780165</v>
      </c>
      <c r="CU50">
        <f t="shared" si="68"/>
        <v>0.19098457607954186</v>
      </c>
      <c r="CV50" s="38"/>
      <c r="CW50" s="38"/>
      <c r="CX50" s="38">
        <f t="shared" si="69"/>
        <v>38</v>
      </c>
      <c r="CY50" s="6" t="s">
        <v>109</v>
      </c>
      <c r="CZ50" s="131">
        <v>47.23906628894913</v>
      </c>
      <c r="DA50" s="92">
        <v>1.743606242874256</v>
      </c>
      <c r="DB50" s="18">
        <f t="shared" si="49"/>
        <v>1</v>
      </c>
      <c r="DC50">
        <v>0</v>
      </c>
      <c r="DD50">
        <f t="shared" si="70"/>
        <v>38.27966235685449</v>
      </c>
      <c r="DE50">
        <f t="shared" si="50"/>
        <v>3.040162730190079</v>
      </c>
      <c r="DF50">
        <f t="shared" si="71"/>
        <v>0.23795841009601565</v>
      </c>
      <c r="DG50" s="38"/>
      <c r="DH50">
        <v>38</v>
      </c>
      <c r="DI50" s="138" t="s">
        <v>109</v>
      </c>
      <c r="DJ50" s="139">
        <v>-0.12605411756684026</v>
      </c>
      <c r="DK50" s="139">
        <v>-0.0006086749185786541</v>
      </c>
      <c r="DL50" s="139">
        <v>0.21794032654772127</v>
      </c>
      <c r="DM50" s="139">
        <v>0.10091220248047546</v>
      </c>
      <c r="DN50" s="225">
        <v>-0.17680777322522784</v>
      </c>
      <c r="DO50" s="139">
        <v>-0.1373833145405235</v>
      </c>
      <c r="DP50" s="226"/>
      <c r="DQ50" s="11" t="b">
        <v>1</v>
      </c>
      <c r="DR50" s="227">
        <v>-0.17680777322522784</v>
      </c>
      <c r="DS50" s="227">
        <v>-0.1373833145405235</v>
      </c>
      <c r="DT50" s="227">
        <v>0.40447607040867506</v>
      </c>
      <c r="DU50" s="228" t="s">
        <v>22</v>
      </c>
      <c r="DV50" s="6" t="s">
        <v>109</v>
      </c>
      <c r="DW50" s="11">
        <v>0</v>
      </c>
      <c r="DX50" s="226" t="s">
        <v>22</v>
      </c>
      <c r="DY50" s="227">
        <v>-0.29065667624925956</v>
      </c>
      <c r="DZ50" s="227">
        <v>0.009466040621434031</v>
      </c>
      <c r="EA50" s="227">
        <v>-0.12605411756684026</v>
      </c>
      <c r="EB50" s="227">
        <v>0.02738607183110804</v>
      </c>
      <c r="EC50" s="227">
        <v>-0.0006086749185786541</v>
      </c>
      <c r="ED50" s="227">
        <v>0.06857624934709221</v>
      </c>
      <c r="EE50" s="227">
        <v>0.21794032654772127</v>
      </c>
      <c r="EF50" s="227">
        <v>0.0023346805104947706</v>
      </c>
      <c r="EG50" s="227">
        <v>0.522261879272084</v>
      </c>
      <c r="EH50" s="227">
        <v>0.012055122716380914</v>
      </c>
      <c r="EI50" s="227">
        <v>0.1025537149299941</v>
      </c>
      <c r="EJ50" s="227">
        <v>0.018300696081160396</v>
      </c>
      <c r="EK50" s="227">
        <v>0.10091220248047546</v>
      </c>
      <c r="EL50" s="227">
        <v>0.006123747035346331</v>
      </c>
      <c r="EM50" s="227">
        <v>-0.17680777322522784</v>
      </c>
      <c r="EN50" s="227">
        <v>0.008113965809796144</v>
      </c>
      <c r="EO50" s="227">
        <v>0.1373833145405235</v>
      </c>
      <c r="EP50" s="227">
        <v>0.012016751426481918</v>
      </c>
      <c r="EQ50" s="227">
        <v>0.40447607040867506</v>
      </c>
      <c r="ER50" s="227">
        <v>0.02778818565393217</v>
      </c>
      <c r="ES50" s="227"/>
      <c r="ET50" s="227">
        <v>-0.12590559469134097</v>
      </c>
      <c r="EU50" s="227">
        <v>0.0035082308400226003</v>
      </c>
      <c r="EV50" s="227">
        <v>-0.07208913079049489</v>
      </c>
      <c r="EW50" s="227">
        <v>0.003928228816148816</v>
      </c>
      <c r="EX50" s="227">
        <v>0.03304725547420101</v>
      </c>
      <c r="EY50" s="227">
        <v>0.00443075771096332</v>
      </c>
      <c r="EZ50" s="227">
        <v>0.14310273888221395</v>
      </c>
      <c r="FA50" s="227">
        <v>0.0029782603679112166</v>
      </c>
      <c r="FB50" s="227">
        <v>0.15256766796186208</v>
      </c>
      <c r="FC50" s="227">
        <v>0.004064948360598995</v>
      </c>
      <c r="FD50" s="227">
        <v>0.06242729362070502</v>
      </c>
      <c r="FE50" s="227">
        <v>0.0034156256561377572</v>
      </c>
      <c r="FF50" s="227">
        <v>0.12989810007981692</v>
      </c>
      <c r="FG50" s="227">
        <v>0.003646707513655568</v>
      </c>
      <c r="FH50" s="227">
        <v>-0.07566931655273802</v>
      </c>
      <c r="FI50" s="227">
        <v>0.00449458262776366</v>
      </c>
      <c r="FJ50" s="227">
        <v>-0.14897245070493004</v>
      </c>
      <c r="FK50" s="227">
        <v>0.00336327725209607</v>
      </c>
      <c r="FL50" s="227">
        <v>0.2670958884502646</v>
      </c>
      <c r="FM50" s="227">
        <v>0.0027839082276744434</v>
      </c>
      <c r="FN50" s="138" t="s">
        <v>109</v>
      </c>
      <c r="FO50" s="229">
        <v>-1</v>
      </c>
      <c r="FP50" s="229">
        <v>0</v>
      </c>
      <c r="FQ50" s="229">
        <v>0</v>
      </c>
      <c r="FR50" s="229">
        <v>0</v>
      </c>
      <c r="FS50" s="229">
        <v>0</v>
      </c>
      <c r="FT50" s="229">
        <v>0</v>
      </c>
      <c r="FU50" s="229">
        <v>1</v>
      </c>
      <c r="FV50" s="229">
        <v>0</v>
      </c>
      <c r="FW50" s="229">
        <v>1</v>
      </c>
      <c r="FX50" s="229">
        <v>0</v>
      </c>
      <c r="FY50" s="229">
        <v>1</v>
      </c>
      <c r="FZ50" s="229">
        <v>0</v>
      </c>
      <c r="GA50" s="229">
        <v>-1</v>
      </c>
      <c r="GB50" s="229">
        <v>0</v>
      </c>
      <c r="GC50" s="229">
        <v>-1</v>
      </c>
      <c r="GD50" s="229">
        <v>0</v>
      </c>
      <c r="GE50" s="230">
        <v>1</v>
      </c>
      <c r="GF50" s="230">
        <v>0</v>
      </c>
      <c r="GG50" s="229">
        <v>1</v>
      </c>
      <c r="GH50" s="229" t="e">
        <v>#VALUE!</v>
      </c>
      <c r="GI50" s="11"/>
      <c r="GJ50" s="229">
        <v>1</v>
      </c>
      <c r="GK50" s="229">
        <v>0</v>
      </c>
      <c r="GL50" s="229">
        <v>1</v>
      </c>
      <c r="GM50" s="229">
        <v>1</v>
      </c>
      <c r="GN50" s="229">
        <v>0</v>
      </c>
      <c r="GO50" s="229">
        <v>0</v>
      </c>
      <c r="GP50" s="229">
        <v>1</v>
      </c>
      <c r="GQ50" s="229">
        <v>0</v>
      </c>
      <c r="GR50" s="229">
        <v>1</v>
      </c>
      <c r="GS50" s="229">
        <v>0</v>
      </c>
      <c r="GT50" s="229">
        <v>1</v>
      </c>
      <c r="GU50" s="229">
        <v>0</v>
      </c>
      <c r="GV50" s="229">
        <v>1</v>
      </c>
      <c r="GW50" s="229">
        <v>0</v>
      </c>
      <c r="GX50" s="229">
        <v>1</v>
      </c>
      <c r="GY50" s="229">
        <v>0</v>
      </c>
      <c r="GZ50" s="229">
        <v>1</v>
      </c>
      <c r="HA50" s="229">
        <v>0</v>
      </c>
      <c r="HB50" s="229">
        <v>1</v>
      </c>
      <c r="HC50" s="229" t="e">
        <v>#DIV/0!</v>
      </c>
      <c r="HD50" s="11"/>
      <c r="HE50" s="229">
        <v>6</v>
      </c>
      <c r="HF50" s="229">
        <v>0</v>
      </c>
      <c r="HG50" s="229">
        <v>5</v>
      </c>
      <c r="HH50" s="229">
        <v>2</v>
      </c>
      <c r="HI50" s="229">
        <v>0</v>
      </c>
      <c r="HJ50" s="229">
        <v>0</v>
      </c>
      <c r="HK50" s="229">
        <v>3</v>
      </c>
      <c r="HL50" s="229">
        <v>0</v>
      </c>
      <c r="HM50" s="229">
        <v>3</v>
      </c>
      <c r="HN50" s="229">
        <v>0</v>
      </c>
      <c r="HO50" s="229">
        <v>3</v>
      </c>
      <c r="HP50" s="229">
        <v>0</v>
      </c>
      <c r="HQ50" s="229">
        <v>1</v>
      </c>
      <c r="HR50" s="229">
        <v>0</v>
      </c>
      <c r="HS50" s="229">
        <v>6</v>
      </c>
      <c r="HT50" s="229">
        <v>0</v>
      </c>
      <c r="HU50" s="229">
        <v>3</v>
      </c>
      <c r="HV50" s="229">
        <v>0</v>
      </c>
      <c r="HW50" s="229">
        <v>3</v>
      </c>
      <c r="HX50" s="229" t="e">
        <v>#DIV/0!</v>
      </c>
    </row>
    <row r="51" spans="1:232" s="8" customFormat="1" ht="12.75">
      <c r="A51" s="251"/>
      <c r="B51" s="187" t="s">
        <v>151</v>
      </c>
      <c r="C51" s="96">
        <v>499.32223319026053</v>
      </c>
      <c r="D51" s="96">
        <f t="shared" si="54"/>
        <v>21.235481826171</v>
      </c>
      <c r="E51" s="96">
        <f t="shared" si="55"/>
        <v>9.420380668912</v>
      </c>
      <c r="F51" s="96">
        <f t="shared" si="21"/>
        <v>8.799999999999999</v>
      </c>
      <c r="G51" s="96">
        <v>8.43032494985394</v>
      </c>
      <c r="H51" s="161">
        <v>25.63645125127896</v>
      </c>
      <c r="I51" s="163"/>
      <c r="J51" s="189">
        <f t="shared" si="22"/>
        <v>0.5710269175366515</v>
      </c>
      <c r="K51" s="190">
        <f t="shared" si="23"/>
        <v>0.6959909258631001</v>
      </c>
      <c r="L51" s="183"/>
      <c r="M51" s="19" t="s">
        <v>151</v>
      </c>
      <c r="N51" s="70">
        <f t="shared" si="24"/>
        <v>1</v>
      </c>
      <c r="O51" s="70">
        <f t="shared" si="25"/>
        <v>0</v>
      </c>
      <c r="P51" s="70">
        <f t="shared" si="26"/>
        <v>0</v>
      </c>
      <c r="Q51" s="70">
        <f t="shared" si="27"/>
        <v>0</v>
      </c>
      <c r="R51" s="70">
        <f t="shared" si="28"/>
        <v>0</v>
      </c>
      <c r="S51" s="70">
        <f t="shared" si="29"/>
        <v>1</v>
      </c>
      <c r="T51" s="70"/>
      <c r="U51" s="70"/>
      <c r="V51" s="70"/>
      <c r="W51" s="38"/>
      <c r="X51" s="38" t="s">
        <v>151</v>
      </c>
      <c r="Y51" s="38" t="b">
        <f t="shared" si="30"/>
        <v>1</v>
      </c>
      <c r="Z51" s="44" t="s">
        <v>151</v>
      </c>
      <c r="AA51" s="58">
        <v>499.32223319026053</v>
      </c>
      <c r="AB51" s="58">
        <v>499.32223319026053</v>
      </c>
      <c r="AC51" s="44">
        <v>2.800217373495402</v>
      </c>
      <c r="AD51" s="18">
        <f t="shared" si="31"/>
        <v>1</v>
      </c>
      <c r="AE51" s="38">
        <v>0</v>
      </c>
      <c r="AF51">
        <f t="shared" si="56"/>
        <v>493.44516550224654</v>
      </c>
      <c r="AG51">
        <f t="shared" si="32"/>
        <v>7.841217338825488</v>
      </c>
      <c r="AH51">
        <f t="shared" si="57"/>
        <v>0.28140669228673665</v>
      </c>
      <c r="AI51" s="44" t="s">
        <v>151</v>
      </c>
      <c r="AJ51" s="38">
        <v>39</v>
      </c>
      <c r="AK51" s="38"/>
      <c r="AL51" s="38"/>
      <c r="AM51">
        <f t="shared" si="58"/>
        <v>39</v>
      </c>
      <c r="AN51" s="12" t="s">
        <v>151</v>
      </c>
      <c r="AO51" s="83">
        <v>0</v>
      </c>
      <c r="AP51" s="92" t="s">
        <v>182</v>
      </c>
      <c r="AQ51" s="86">
        <v>4.478735971648</v>
      </c>
      <c r="AR51" s="13">
        <v>1.940851145658</v>
      </c>
      <c r="AS51" s="86">
        <v>16.756745854523</v>
      </c>
      <c r="AT51" s="13">
        <v>3.044659739244</v>
      </c>
      <c r="AU51" s="88">
        <f t="shared" si="33"/>
        <v>21.235481826171</v>
      </c>
      <c r="AV51" s="89">
        <f t="shared" si="51"/>
        <v>13.036856097375313</v>
      </c>
      <c r="AW51" s="83">
        <v>0</v>
      </c>
      <c r="AX51" s="92" t="s">
        <v>182</v>
      </c>
      <c r="AY51" s="86">
        <v>1.001018250176</v>
      </c>
      <c r="AZ51" s="13">
        <v>1.029353526928</v>
      </c>
      <c r="BA51" s="86">
        <v>8.419362418736</v>
      </c>
      <c r="BB51" s="13">
        <v>2.411236930903</v>
      </c>
      <c r="BC51" s="88">
        <f t="shared" si="34"/>
        <v>9.420380668912</v>
      </c>
      <c r="BD51" s="89">
        <f t="shared" si="52"/>
        <v>6.8736322203496325</v>
      </c>
      <c r="BE51" s="89"/>
      <c r="BF51" s="88">
        <f t="shared" si="35"/>
        <v>21.235481826171</v>
      </c>
      <c r="BG51" s="88">
        <f t="shared" si="36"/>
        <v>13.036856097375313</v>
      </c>
      <c r="BH51" s="18">
        <f t="shared" si="37"/>
        <v>0</v>
      </c>
      <c r="BI51">
        <v>0</v>
      </c>
      <c r="BJ51">
        <f t="shared" si="59"/>
        <v>24.923668742609298</v>
      </c>
      <c r="BK51">
        <f t="shared" si="38"/>
        <v>169.95961690367187</v>
      </c>
      <c r="BL51">
        <f t="shared" si="60"/>
        <v>0.23940871419331136</v>
      </c>
      <c r="BM51" s="89"/>
      <c r="BN51" s="88">
        <f t="shared" si="39"/>
        <v>9.420380668912</v>
      </c>
      <c r="BO51" s="88">
        <f t="shared" si="40"/>
        <v>6.8736322203496325</v>
      </c>
      <c r="BP51" s="18">
        <f t="shared" si="41"/>
        <v>0</v>
      </c>
      <c r="BQ51">
        <v>0</v>
      </c>
      <c r="BR51">
        <f t="shared" si="61"/>
        <v>12.524167030826323</v>
      </c>
      <c r="BS51">
        <f t="shared" si="42"/>
        <v>47.246819900628616</v>
      </c>
      <c r="BT51">
        <f t="shared" si="62"/>
        <v>0.1738196224807798</v>
      </c>
      <c r="BU51" s="89"/>
      <c r="BV51" s="89">
        <f t="shared" si="63"/>
        <v>39</v>
      </c>
      <c r="BW51" s="112" t="s">
        <v>151</v>
      </c>
      <c r="BX51" s="110">
        <v>8.799999999999999</v>
      </c>
      <c r="BY51" s="111">
        <v>1.41</v>
      </c>
      <c r="BZ51" s="18">
        <f t="shared" si="43"/>
        <v>0</v>
      </c>
      <c r="CA51">
        <v>0</v>
      </c>
      <c r="CB51">
        <f t="shared" si="64"/>
        <v>7.661764705882353</v>
      </c>
      <c r="CC51">
        <f t="shared" si="44"/>
        <v>1.9880999999999998</v>
      </c>
      <c r="CD51">
        <f t="shared" si="65"/>
        <v>0.12015704832832647</v>
      </c>
      <c r="CE51" s="111"/>
      <c r="CF51" s="89" t="b">
        <f t="shared" si="45"/>
        <v>1</v>
      </c>
      <c r="CG51" s="89" t="b">
        <f t="shared" si="46"/>
        <v>1</v>
      </c>
      <c r="CH51" s="89"/>
      <c r="CI51" t="b">
        <f t="shared" si="53"/>
        <v>1</v>
      </c>
      <c r="CJ51" s="44" t="s">
        <v>151</v>
      </c>
      <c r="CK51" s="38">
        <v>39</v>
      </c>
      <c r="CL51" s="38">
        <f t="shared" si="66"/>
        <v>39</v>
      </c>
      <c r="CM51" s="6" t="s">
        <v>151</v>
      </c>
      <c r="CN51" s="22">
        <v>499.32223319026053</v>
      </c>
      <c r="CO51" s="9">
        <v>8.43032494985394</v>
      </c>
      <c r="CP51" s="64">
        <v>2.891882211857465</v>
      </c>
      <c r="CQ51" s="18">
        <f t="shared" si="47"/>
        <v>0</v>
      </c>
      <c r="CR51">
        <v>0</v>
      </c>
      <c r="CS51">
        <f t="shared" si="67"/>
        <v>13.974967249845253</v>
      </c>
      <c r="CT51">
        <f t="shared" si="48"/>
        <v>8.362982727257625</v>
      </c>
      <c r="CU51">
        <f t="shared" si="68"/>
        <v>0.19098457607954186</v>
      </c>
      <c r="CV51" s="38"/>
      <c r="CW51" s="38"/>
      <c r="CX51" s="38">
        <f t="shared" si="69"/>
        <v>39</v>
      </c>
      <c r="CY51" s="6" t="s">
        <v>151</v>
      </c>
      <c r="CZ51" s="131">
        <v>25.63645125127896</v>
      </c>
      <c r="DA51" s="92">
        <v>5.046585218308726</v>
      </c>
      <c r="DB51" s="18">
        <f t="shared" si="49"/>
        <v>-1</v>
      </c>
      <c r="DC51">
        <v>0</v>
      </c>
      <c r="DD51">
        <f t="shared" si="70"/>
        <v>38.27966235685449</v>
      </c>
      <c r="DE51">
        <f t="shared" si="50"/>
        <v>25.468022365652132</v>
      </c>
      <c r="DF51">
        <f t="shared" si="71"/>
        <v>0.23795841009601565</v>
      </c>
      <c r="DG51" s="38"/>
      <c r="DH51">
        <v>39</v>
      </c>
      <c r="DI51" s="138" t="s">
        <v>151</v>
      </c>
      <c r="DJ51" s="139">
        <v>-0.14676368823644492</v>
      </c>
      <c r="DK51" s="139">
        <v>0.015806873661709814</v>
      </c>
      <c r="DL51" s="139">
        <v>0.5710269175366515</v>
      </c>
      <c r="DM51" s="139">
        <v>-0.9096081689214145</v>
      </c>
      <c r="DN51" s="225">
        <v>0.7886095607698564</v>
      </c>
      <c r="DO51" s="139">
        <v>0.6959909258631001</v>
      </c>
      <c r="DP51" s="226"/>
      <c r="DQ51" s="11" t="b">
        <v>1</v>
      </c>
      <c r="DR51" s="227">
        <v>0.7886095607698564</v>
      </c>
      <c r="DS51" s="227">
        <v>0.6959909258631001</v>
      </c>
      <c r="DT51" s="227">
        <v>0.8694665847689145</v>
      </c>
      <c r="DU51" s="228" t="s">
        <v>11</v>
      </c>
      <c r="DV51" s="6" t="s">
        <v>151</v>
      </c>
      <c r="DW51" s="11">
        <v>0</v>
      </c>
      <c r="DX51" s="226" t="s">
        <v>11</v>
      </c>
      <c r="DY51" s="227">
        <v>0.5839209991611766</v>
      </c>
      <c r="DZ51" s="227">
        <v>0.008954051436926017</v>
      </c>
      <c r="EA51" s="227">
        <v>-0.14676368823644492</v>
      </c>
      <c r="EB51" s="227">
        <v>0.008174107733391894</v>
      </c>
      <c r="EC51" s="227">
        <v>0.015806873661709814</v>
      </c>
      <c r="ED51" s="227">
        <v>0.011216159733249468</v>
      </c>
      <c r="EE51" s="227">
        <v>0.5710269175366515</v>
      </c>
      <c r="EF51" s="227">
        <v>0.006339379956454608</v>
      </c>
      <c r="EG51" s="227">
        <v>0.7996969936324756</v>
      </c>
      <c r="EH51" s="227">
        <v>0.0038488041135265913</v>
      </c>
      <c r="EI51" s="227">
        <v>0.7668109466130558</v>
      </c>
      <c r="EJ51" s="227">
        <v>0.0049940830028204425</v>
      </c>
      <c r="EK51" s="227">
        <v>-0.9096081689214145</v>
      </c>
      <c r="EL51" s="227">
        <v>0.0025547188060271757</v>
      </c>
      <c r="EM51" s="227">
        <v>0.7886095607698564</v>
      </c>
      <c r="EN51" s="227">
        <v>0.006504862760974181</v>
      </c>
      <c r="EO51" s="227">
        <v>-0.6959909258631001</v>
      </c>
      <c r="EP51" s="227">
        <v>0.005502264694162427</v>
      </c>
      <c r="EQ51" s="227">
        <v>0.8694665847689145</v>
      </c>
      <c r="ER51" s="227">
        <v>0.0017521053309333136</v>
      </c>
      <c r="ES51" s="227"/>
      <c r="ET51" s="227">
        <v>-0.12590559469134097</v>
      </c>
      <c r="EU51" s="227">
        <v>0.0035082308400226003</v>
      </c>
      <c r="EV51" s="227">
        <v>-0.07208913079049489</v>
      </c>
      <c r="EW51" s="227">
        <v>0.003928228816148816</v>
      </c>
      <c r="EX51" s="227">
        <v>0.03304725547420101</v>
      </c>
      <c r="EY51" s="227">
        <v>0.00443075771096332</v>
      </c>
      <c r="EZ51" s="227">
        <v>0.14310273888221395</v>
      </c>
      <c r="FA51" s="227">
        <v>0.0029782603679112166</v>
      </c>
      <c r="FB51" s="227">
        <v>0.15256766796186208</v>
      </c>
      <c r="FC51" s="227">
        <v>0.004064948360598995</v>
      </c>
      <c r="FD51" s="227">
        <v>0.06242729362070502</v>
      </c>
      <c r="FE51" s="227">
        <v>0.0034156256561377572</v>
      </c>
      <c r="FF51" s="227">
        <v>0.12989810007981692</v>
      </c>
      <c r="FG51" s="227">
        <v>0.003646707513655568</v>
      </c>
      <c r="FH51" s="227">
        <v>-0.07566931655273802</v>
      </c>
      <c r="FI51" s="227">
        <v>0.00449458262776366</v>
      </c>
      <c r="FJ51" s="227">
        <v>-0.14897245070493004</v>
      </c>
      <c r="FK51" s="227">
        <v>0.00336327725209607</v>
      </c>
      <c r="FL51" s="227">
        <v>0.2670958884502646</v>
      </c>
      <c r="FM51" s="227">
        <v>0.0027839082276744434</v>
      </c>
      <c r="FN51" s="138" t="s">
        <v>151</v>
      </c>
      <c r="FO51" s="229">
        <v>1</v>
      </c>
      <c r="FP51" s="229">
        <v>0</v>
      </c>
      <c r="FQ51" s="229">
        <v>-1</v>
      </c>
      <c r="FR51" s="229">
        <v>0</v>
      </c>
      <c r="FS51" s="229">
        <v>0</v>
      </c>
      <c r="FT51" s="229">
        <v>0</v>
      </c>
      <c r="FU51" s="229">
        <v>1</v>
      </c>
      <c r="FV51" s="229">
        <v>0</v>
      </c>
      <c r="FW51" s="229">
        <v>1</v>
      </c>
      <c r="FX51" s="229">
        <v>0</v>
      </c>
      <c r="FY51" s="229">
        <v>1</v>
      </c>
      <c r="FZ51" s="229">
        <v>0</v>
      </c>
      <c r="GA51" s="229">
        <v>-1</v>
      </c>
      <c r="GB51" s="229">
        <v>0</v>
      </c>
      <c r="GC51" s="229">
        <v>1</v>
      </c>
      <c r="GD51" s="229">
        <v>0</v>
      </c>
      <c r="GE51" s="230">
        <v>-1</v>
      </c>
      <c r="GF51" s="230">
        <v>0</v>
      </c>
      <c r="GG51" s="229">
        <v>1</v>
      </c>
      <c r="GH51" s="229" t="e">
        <v>#VALUE!</v>
      </c>
      <c r="GI51" s="11"/>
      <c r="GJ51" s="229">
        <v>1</v>
      </c>
      <c r="GK51" s="229">
        <v>0</v>
      </c>
      <c r="GL51" s="229">
        <v>1</v>
      </c>
      <c r="GM51" s="229">
        <v>0</v>
      </c>
      <c r="GN51" s="229">
        <v>0</v>
      </c>
      <c r="GO51" s="229">
        <v>0</v>
      </c>
      <c r="GP51" s="229">
        <v>1</v>
      </c>
      <c r="GQ51" s="229">
        <v>0</v>
      </c>
      <c r="GR51" s="229">
        <v>1</v>
      </c>
      <c r="GS51" s="229">
        <v>0</v>
      </c>
      <c r="GT51" s="229">
        <v>1</v>
      </c>
      <c r="GU51" s="229">
        <v>0</v>
      </c>
      <c r="GV51" s="229">
        <v>1</v>
      </c>
      <c r="GW51" s="229">
        <v>0</v>
      </c>
      <c r="GX51" s="229">
        <v>1</v>
      </c>
      <c r="GY51" s="229">
        <v>0</v>
      </c>
      <c r="GZ51" s="229">
        <v>1</v>
      </c>
      <c r="HA51" s="229">
        <v>0</v>
      </c>
      <c r="HB51" s="229">
        <v>1</v>
      </c>
      <c r="HC51" s="229" t="e">
        <v>#DIV/0!</v>
      </c>
      <c r="HD51" s="11"/>
      <c r="HE51" s="229">
        <v>3</v>
      </c>
      <c r="HF51" s="229">
        <v>0</v>
      </c>
      <c r="HG51" s="229">
        <v>6</v>
      </c>
      <c r="HH51" s="229">
        <v>0</v>
      </c>
      <c r="HI51" s="229">
        <v>0</v>
      </c>
      <c r="HJ51" s="229">
        <v>0</v>
      </c>
      <c r="HK51" s="229">
        <v>3</v>
      </c>
      <c r="HL51" s="229">
        <v>0</v>
      </c>
      <c r="HM51" s="229">
        <v>3</v>
      </c>
      <c r="HN51" s="229">
        <v>0</v>
      </c>
      <c r="HO51" s="229">
        <v>3</v>
      </c>
      <c r="HP51" s="229">
        <v>0</v>
      </c>
      <c r="HQ51" s="229">
        <v>6</v>
      </c>
      <c r="HR51" s="229">
        <v>0</v>
      </c>
      <c r="HS51" s="229">
        <v>3</v>
      </c>
      <c r="HT51" s="229">
        <v>0</v>
      </c>
      <c r="HU51" s="229">
        <v>6</v>
      </c>
      <c r="HV51" s="229">
        <v>0</v>
      </c>
      <c r="HW51" s="229">
        <v>3</v>
      </c>
      <c r="HX51" s="229" t="e">
        <v>#DIV/0!</v>
      </c>
    </row>
    <row r="52" spans="1:232" s="8" customFormat="1" ht="12.75">
      <c r="A52" s="251"/>
      <c r="B52" s="187" t="s">
        <v>153</v>
      </c>
      <c r="C52" s="96">
        <v>495.2404790338147</v>
      </c>
      <c r="D52" s="96">
        <f t="shared" si="54"/>
        <v>21.621626417154</v>
      </c>
      <c r="E52" s="96">
        <f t="shared" si="55"/>
        <v>9.544915569197</v>
      </c>
      <c r="F52" s="96">
        <f t="shared" si="21"/>
        <v>9.69</v>
      </c>
      <c r="G52" s="96">
        <v>11.838624312870289</v>
      </c>
      <c r="H52" s="161">
        <v>35.58686009401758</v>
      </c>
      <c r="I52" s="163"/>
      <c r="J52" s="189">
        <f t="shared" si="22"/>
        <v>0.2897794811482708</v>
      </c>
      <c r="K52" s="190">
        <f t="shared" si="23"/>
        <v>-0.07347872922307776</v>
      </c>
      <c r="L52" s="183"/>
      <c r="M52" s="20" t="s">
        <v>153</v>
      </c>
      <c r="N52" s="70">
        <f t="shared" si="24"/>
        <v>0</v>
      </c>
      <c r="O52" s="70">
        <f t="shared" si="25"/>
        <v>1</v>
      </c>
      <c r="P52" s="70">
        <f t="shared" si="26"/>
        <v>1</v>
      </c>
      <c r="Q52" s="70">
        <f t="shared" si="27"/>
        <v>1</v>
      </c>
      <c r="R52" s="70">
        <f t="shared" si="28"/>
        <v>0</v>
      </c>
      <c r="S52" s="70">
        <f t="shared" si="29"/>
        <v>0</v>
      </c>
      <c r="T52" s="70"/>
      <c r="U52" s="70"/>
      <c r="V52" s="70"/>
      <c r="W52" s="38"/>
      <c r="X52" s="38" t="s">
        <v>153</v>
      </c>
      <c r="Y52" s="38" t="b">
        <f t="shared" si="30"/>
        <v>1</v>
      </c>
      <c r="Z52" s="44" t="s">
        <v>153</v>
      </c>
      <c r="AA52" s="58">
        <v>495.2404790338147</v>
      </c>
      <c r="AB52" s="58">
        <v>495.2404790338147</v>
      </c>
      <c r="AC52" s="44">
        <v>2.5960542744394552</v>
      </c>
      <c r="AD52" s="18">
        <f t="shared" si="31"/>
        <v>0</v>
      </c>
      <c r="AE52" s="38">
        <v>0</v>
      </c>
      <c r="AF52">
        <f t="shared" si="56"/>
        <v>493.44516550224654</v>
      </c>
      <c r="AG52">
        <f t="shared" si="32"/>
        <v>6.739497795835367</v>
      </c>
      <c r="AH52">
        <f t="shared" si="57"/>
        <v>0.28140669228673665</v>
      </c>
      <c r="AI52" s="44" t="s">
        <v>153</v>
      </c>
      <c r="AJ52" s="38">
        <v>40</v>
      </c>
      <c r="AK52" s="38"/>
      <c r="AL52" s="38"/>
      <c r="AM52">
        <f t="shared" si="58"/>
        <v>40</v>
      </c>
      <c r="AN52" s="12" t="s">
        <v>153</v>
      </c>
      <c r="AO52" s="83">
        <v>1.263028980992</v>
      </c>
      <c r="AP52" s="14">
        <v>0.325989940908</v>
      </c>
      <c r="AQ52" s="86">
        <v>5.47764409665</v>
      </c>
      <c r="AR52" s="13">
        <v>0.598547506888</v>
      </c>
      <c r="AS52" s="86">
        <v>14.880953339512</v>
      </c>
      <c r="AT52" s="13">
        <v>0.953559671105</v>
      </c>
      <c r="AU52" s="88">
        <f t="shared" si="33"/>
        <v>21.621626417154</v>
      </c>
      <c r="AV52" s="89">
        <f t="shared" si="51"/>
        <v>1.3738046059329174</v>
      </c>
      <c r="AW52" s="83">
        <v>0.143400264346</v>
      </c>
      <c r="AX52" s="14">
        <v>0.095988031692</v>
      </c>
      <c r="AY52" s="86">
        <v>1.52459451073</v>
      </c>
      <c r="AZ52" s="13">
        <v>0.277512173943</v>
      </c>
      <c r="BA52" s="86">
        <v>7.876920794121</v>
      </c>
      <c r="BB52" s="13">
        <v>0.781372737079</v>
      </c>
      <c r="BC52" s="88">
        <f t="shared" si="34"/>
        <v>9.544915569197</v>
      </c>
      <c r="BD52" s="89">
        <f t="shared" si="52"/>
        <v>0.6967700631650025</v>
      </c>
      <c r="BE52" s="89"/>
      <c r="BF52" s="88">
        <f t="shared" si="35"/>
        <v>21.621626417154</v>
      </c>
      <c r="BG52" s="88">
        <f t="shared" si="36"/>
        <v>1.3738046059329174</v>
      </c>
      <c r="BH52" s="18">
        <f t="shared" si="37"/>
        <v>-1</v>
      </c>
      <c r="BI52">
        <v>0</v>
      </c>
      <c r="BJ52">
        <f t="shared" si="59"/>
        <v>24.923668742609298</v>
      </c>
      <c r="BK52">
        <f t="shared" si="38"/>
        <v>1.8873390952824984</v>
      </c>
      <c r="BL52">
        <f t="shared" si="60"/>
        <v>0.23940871419331136</v>
      </c>
      <c r="BM52" s="89"/>
      <c r="BN52" s="88">
        <f t="shared" si="39"/>
        <v>9.544915569197</v>
      </c>
      <c r="BO52" s="88">
        <f t="shared" si="40"/>
        <v>0.6967700631650025</v>
      </c>
      <c r="BP52" s="18">
        <f t="shared" si="41"/>
        <v>-1</v>
      </c>
      <c r="BQ52">
        <v>0</v>
      </c>
      <c r="BR52">
        <f t="shared" si="61"/>
        <v>12.524167030826323</v>
      </c>
      <c r="BS52">
        <f t="shared" si="42"/>
        <v>0.4854885209229615</v>
      </c>
      <c r="BT52">
        <f t="shared" si="62"/>
        <v>0.1738196224807798</v>
      </c>
      <c r="BU52" s="89"/>
      <c r="BV52" s="89">
        <f t="shared" si="63"/>
        <v>40</v>
      </c>
      <c r="BW52" s="109" t="s">
        <v>153</v>
      </c>
      <c r="BX52" s="110">
        <v>9.69</v>
      </c>
      <c r="BY52" s="111">
        <v>0.63</v>
      </c>
      <c r="BZ52" s="18">
        <f t="shared" si="43"/>
        <v>1</v>
      </c>
      <c r="CA52">
        <v>0</v>
      </c>
      <c r="CB52">
        <f t="shared" si="64"/>
        <v>7.661764705882353</v>
      </c>
      <c r="CC52">
        <f t="shared" si="44"/>
        <v>0.39690000000000003</v>
      </c>
      <c r="CD52">
        <f t="shared" si="65"/>
        <v>0.12015704832832647</v>
      </c>
      <c r="CE52" s="111"/>
      <c r="CF52" s="89" t="b">
        <f t="shared" si="45"/>
        <v>1</v>
      </c>
      <c r="CG52" s="89" t="b">
        <f t="shared" si="46"/>
        <v>1</v>
      </c>
      <c r="CH52" s="89"/>
      <c r="CI52" t="b">
        <f t="shared" si="53"/>
        <v>1</v>
      </c>
      <c r="CJ52" s="44" t="s">
        <v>153</v>
      </c>
      <c r="CK52" s="38">
        <v>40</v>
      </c>
      <c r="CL52" s="38">
        <f t="shared" si="66"/>
        <v>40</v>
      </c>
      <c r="CM52" s="3" t="s">
        <v>153</v>
      </c>
      <c r="CN52" s="22">
        <v>495.2404790338147</v>
      </c>
      <c r="CO52" s="5">
        <v>11.838624312870289</v>
      </c>
      <c r="CP52" s="62">
        <v>1.3375732605159387</v>
      </c>
      <c r="CQ52" s="18">
        <f t="shared" si="47"/>
        <v>0</v>
      </c>
      <c r="CR52">
        <v>0</v>
      </c>
      <c r="CS52">
        <f t="shared" si="67"/>
        <v>13.974967249845253</v>
      </c>
      <c r="CT52">
        <f t="shared" si="48"/>
        <v>1.7891022272472392</v>
      </c>
      <c r="CU52">
        <f t="shared" si="68"/>
        <v>0.19098457607954186</v>
      </c>
      <c r="CV52" s="38"/>
      <c r="CW52" s="38"/>
      <c r="CX52" s="38">
        <f t="shared" si="69"/>
        <v>40</v>
      </c>
      <c r="CY52" s="3" t="s">
        <v>153</v>
      </c>
      <c r="CZ52" s="10">
        <v>35.58686009401758</v>
      </c>
      <c r="DA52" s="92">
        <v>2.4472079059574092</v>
      </c>
      <c r="DB52" s="18">
        <f t="shared" si="49"/>
        <v>0</v>
      </c>
      <c r="DC52">
        <v>0</v>
      </c>
      <c r="DD52">
        <f t="shared" si="70"/>
        <v>38.27966235685449</v>
      </c>
      <c r="DE52">
        <f t="shared" si="50"/>
        <v>5.988826534980448</v>
      </c>
      <c r="DF52">
        <f t="shared" si="71"/>
        <v>0.23795841009601565</v>
      </c>
      <c r="DG52" s="38"/>
      <c r="DH52">
        <v>40</v>
      </c>
      <c r="DI52" s="138" t="s">
        <v>153</v>
      </c>
      <c r="DJ52" s="139">
        <v>0.11607400902095971</v>
      </c>
      <c r="DK52" s="139">
        <v>0.3438180241546993</v>
      </c>
      <c r="DL52" s="139">
        <v>0.2897794811482708</v>
      </c>
      <c r="DM52" s="139">
        <v>0.18630387617188826</v>
      </c>
      <c r="DN52" s="225">
        <v>-0.03592591901837811</v>
      </c>
      <c r="DO52" s="139">
        <v>-0.07347872922307776</v>
      </c>
      <c r="DP52" s="226"/>
      <c r="DQ52" s="11" t="b">
        <v>1</v>
      </c>
      <c r="DR52" s="227">
        <v>-0.03592591901837811</v>
      </c>
      <c r="DS52" s="227">
        <v>-0.07347872922307776</v>
      </c>
      <c r="DT52" s="227">
        <v>0.051731688011008255</v>
      </c>
      <c r="DU52" s="228" t="s">
        <v>38</v>
      </c>
      <c r="DV52" s="3" t="s">
        <v>153</v>
      </c>
      <c r="DW52" s="11">
        <v>0</v>
      </c>
      <c r="DX52" s="226" t="s">
        <v>38</v>
      </c>
      <c r="DY52" s="227">
        <v>-0.1716517255512503</v>
      </c>
      <c r="DZ52" s="227">
        <v>0.10547372257518836</v>
      </c>
      <c r="EA52" s="227">
        <v>0.11607400902095971</v>
      </c>
      <c r="EB52" s="227">
        <v>0.07092228788801747</v>
      </c>
      <c r="EC52" s="227">
        <v>0.3438180241546993</v>
      </c>
      <c r="ED52" s="227">
        <v>0.04574735288857213</v>
      </c>
      <c r="EE52" s="227">
        <v>0.2897794811482708</v>
      </c>
      <c r="EF52" s="227">
        <v>0.09908500973772637</v>
      </c>
      <c r="EG52" s="227">
        <v>-0.19037609756988688</v>
      </c>
      <c r="EH52" s="227">
        <v>0.07268048503730819</v>
      </c>
      <c r="EI52" s="227">
        <v>-0.011189524062269729</v>
      </c>
      <c r="EJ52" s="227">
        <v>0.08411287175568517</v>
      </c>
      <c r="EK52" s="227">
        <v>0.18630387617188826</v>
      </c>
      <c r="EL52" s="227">
        <v>0.07999519438934771</v>
      </c>
      <c r="EM52" s="227">
        <v>-0.03592591901837811</v>
      </c>
      <c r="EN52" s="227">
        <v>0.10740209309047424</v>
      </c>
      <c r="EO52" s="227">
        <v>0.07347872922307776</v>
      </c>
      <c r="EP52" s="227">
        <v>0.06418943587145506</v>
      </c>
      <c r="EQ52" s="227">
        <v>0.051731688011008255</v>
      </c>
      <c r="ER52" s="227">
        <v>0.06946470285521758</v>
      </c>
      <c r="ES52" s="227"/>
      <c r="ET52" s="227">
        <v>-0.12590559469134097</v>
      </c>
      <c r="EU52" s="227">
        <v>0.0035082308400226003</v>
      </c>
      <c r="EV52" s="227">
        <v>-0.07208913079049489</v>
      </c>
      <c r="EW52" s="227">
        <v>0.003928228816148816</v>
      </c>
      <c r="EX52" s="227">
        <v>0.03304725547420101</v>
      </c>
      <c r="EY52" s="227">
        <v>0.00443075771096332</v>
      </c>
      <c r="EZ52" s="227">
        <v>0.14310273888221395</v>
      </c>
      <c r="FA52" s="227">
        <v>0.0029782603679112166</v>
      </c>
      <c r="FB52" s="227">
        <v>0.15256766796186208</v>
      </c>
      <c r="FC52" s="227">
        <v>0.004064948360598995</v>
      </c>
      <c r="FD52" s="227">
        <v>0.06242729362070502</v>
      </c>
      <c r="FE52" s="227">
        <v>0.0034156256561377572</v>
      </c>
      <c r="FF52" s="227">
        <v>0.12989810007981692</v>
      </c>
      <c r="FG52" s="227">
        <v>0.003646707513655568</v>
      </c>
      <c r="FH52" s="227">
        <v>-0.07566931655273802</v>
      </c>
      <c r="FI52" s="227">
        <v>0.00449458262776366</v>
      </c>
      <c r="FJ52" s="227">
        <v>-0.14897245070493004</v>
      </c>
      <c r="FK52" s="227">
        <v>0.00336327725209607</v>
      </c>
      <c r="FL52" s="227">
        <v>0.2670958884502646</v>
      </c>
      <c r="FM52" s="227">
        <v>0.0027839082276744434</v>
      </c>
      <c r="FN52" s="138" t="s">
        <v>153</v>
      </c>
      <c r="FO52" s="229">
        <v>0</v>
      </c>
      <c r="FP52" s="229">
        <v>0</v>
      </c>
      <c r="FQ52" s="229">
        <v>1</v>
      </c>
      <c r="FR52" s="229">
        <v>0</v>
      </c>
      <c r="FS52" s="229">
        <v>1</v>
      </c>
      <c r="FT52" s="229">
        <v>0</v>
      </c>
      <c r="FU52" s="229">
        <v>0</v>
      </c>
      <c r="FV52" s="229">
        <v>0</v>
      </c>
      <c r="FW52" s="229">
        <v>-1</v>
      </c>
      <c r="FX52" s="229">
        <v>0</v>
      </c>
      <c r="FY52" s="229">
        <v>0</v>
      </c>
      <c r="FZ52" s="229">
        <v>0</v>
      </c>
      <c r="GA52" s="229">
        <v>0</v>
      </c>
      <c r="GB52" s="229">
        <v>0</v>
      </c>
      <c r="GC52" s="229">
        <v>0</v>
      </c>
      <c r="GD52" s="229">
        <v>0</v>
      </c>
      <c r="GE52" s="230">
        <v>1</v>
      </c>
      <c r="GF52" s="230">
        <v>0</v>
      </c>
      <c r="GG52" s="229">
        <v>-1</v>
      </c>
      <c r="GH52" s="229" t="e">
        <v>#VALUE!</v>
      </c>
      <c r="GI52" s="11"/>
      <c r="GJ52" s="229">
        <v>0</v>
      </c>
      <c r="GK52" s="229">
        <v>0</v>
      </c>
      <c r="GL52" s="229">
        <v>0</v>
      </c>
      <c r="GM52" s="229">
        <v>0</v>
      </c>
      <c r="GN52" s="229">
        <v>1</v>
      </c>
      <c r="GO52" s="229">
        <v>0</v>
      </c>
      <c r="GP52" s="229">
        <v>1</v>
      </c>
      <c r="GQ52" s="229">
        <v>0</v>
      </c>
      <c r="GR52" s="229">
        <v>1</v>
      </c>
      <c r="GS52" s="229">
        <v>1</v>
      </c>
      <c r="GT52" s="229">
        <v>0</v>
      </c>
      <c r="GU52" s="229">
        <v>0</v>
      </c>
      <c r="GV52" s="229">
        <v>1</v>
      </c>
      <c r="GW52" s="229">
        <v>1</v>
      </c>
      <c r="GX52" s="229">
        <v>0</v>
      </c>
      <c r="GY52" s="229">
        <v>0</v>
      </c>
      <c r="GZ52" s="229">
        <v>0</v>
      </c>
      <c r="HA52" s="229">
        <v>0</v>
      </c>
      <c r="HB52" s="229">
        <v>0</v>
      </c>
      <c r="HC52" s="229" t="e">
        <v>#DIV/0!</v>
      </c>
      <c r="HD52" s="11"/>
      <c r="HE52" s="229">
        <v>0</v>
      </c>
      <c r="HF52" s="229">
        <v>0</v>
      </c>
      <c r="HG52" s="229">
        <v>0</v>
      </c>
      <c r="HH52" s="229">
        <v>0</v>
      </c>
      <c r="HI52" s="229">
        <v>3</v>
      </c>
      <c r="HJ52" s="229">
        <v>0</v>
      </c>
      <c r="HK52" s="229">
        <v>2</v>
      </c>
      <c r="HL52" s="229">
        <v>0</v>
      </c>
      <c r="HM52" s="229">
        <v>6</v>
      </c>
      <c r="HN52" s="229">
        <v>2</v>
      </c>
      <c r="HO52" s="229">
        <v>0</v>
      </c>
      <c r="HP52" s="229">
        <v>0</v>
      </c>
      <c r="HQ52" s="229">
        <v>2</v>
      </c>
      <c r="HR52" s="229">
        <v>2</v>
      </c>
      <c r="HS52" s="229">
        <v>0</v>
      </c>
      <c r="HT52" s="229">
        <v>0</v>
      </c>
      <c r="HU52" s="229">
        <v>0</v>
      </c>
      <c r="HV52" s="229">
        <v>0</v>
      </c>
      <c r="HW52" s="229">
        <v>0</v>
      </c>
      <c r="HX52" s="229" t="e">
        <v>#DIV/0!</v>
      </c>
    </row>
    <row r="53" spans="1:232" s="8" customFormat="1" ht="12.75">
      <c r="A53" s="251"/>
      <c r="B53" s="187" t="s">
        <v>100</v>
      </c>
      <c r="C53" s="96">
        <v>486.63528874771464</v>
      </c>
      <c r="D53" s="96">
        <f t="shared" si="54"/>
        <v>20.567606757068</v>
      </c>
      <c r="E53" s="96">
        <f t="shared" si="55"/>
        <v>9.049932558621</v>
      </c>
      <c r="F53" s="96">
        <f t="shared" si="21"/>
        <v>12.5</v>
      </c>
      <c r="G53" s="96">
        <v>1.7688379450646072</v>
      </c>
      <c r="H53" s="161">
        <v>11.637334742813954</v>
      </c>
      <c r="I53" s="163"/>
      <c r="J53" s="189">
        <f t="shared" si="22"/>
        <v>-0.18451505108085606</v>
      </c>
      <c r="K53" s="190">
        <f t="shared" si="23"/>
        <v>0.17397367431318372</v>
      </c>
      <c r="L53" s="183"/>
      <c r="M53" s="21" t="s">
        <v>100</v>
      </c>
      <c r="N53" s="70">
        <f t="shared" si="24"/>
        <v>-1</v>
      </c>
      <c r="O53" s="70">
        <f t="shared" si="25"/>
        <v>1</v>
      </c>
      <c r="P53" s="70">
        <f t="shared" si="26"/>
        <v>1</v>
      </c>
      <c r="Q53" s="70">
        <f t="shared" si="27"/>
        <v>1</v>
      </c>
      <c r="R53" s="70">
        <f t="shared" si="28"/>
        <v>1</v>
      </c>
      <c r="S53" s="70">
        <f t="shared" si="29"/>
        <v>1</v>
      </c>
      <c r="T53" s="70"/>
      <c r="U53" s="70"/>
      <c r="V53" s="70"/>
      <c r="W53" s="38"/>
      <c r="X53" s="38" t="s">
        <v>100</v>
      </c>
      <c r="Y53" s="38" t="b">
        <f t="shared" si="30"/>
        <v>1</v>
      </c>
      <c r="Z53" s="44" t="s">
        <v>100</v>
      </c>
      <c r="AA53" s="58">
        <v>486.63528874771464</v>
      </c>
      <c r="AB53" s="58">
        <v>486.63528874771464</v>
      </c>
      <c r="AC53" s="44">
        <v>0.8918409382902857</v>
      </c>
      <c r="AD53" s="18">
        <f t="shared" si="31"/>
        <v>-1</v>
      </c>
      <c r="AE53" s="38">
        <v>0</v>
      </c>
      <c r="AF53">
        <f t="shared" si="56"/>
        <v>493.44516550224654</v>
      </c>
      <c r="AG53">
        <f t="shared" si="32"/>
        <v>0.7953802592104972</v>
      </c>
      <c r="AH53">
        <f t="shared" si="57"/>
        <v>0.28140669228673665</v>
      </c>
      <c r="AI53" s="44" t="s">
        <v>100</v>
      </c>
      <c r="AJ53" s="38">
        <v>41</v>
      </c>
      <c r="AK53" s="38"/>
      <c r="AL53" s="38"/>
      <c r="AM53">
        <f t="shared" si="58"/>
        <v>41</v>
      </c>
      <c r="AN53" s="12" t="s">
        <v>100</v>
      </c>
      <c r="AO53" s="88">
        <v>0.417776916067</v>
      </c>
      <c r="AP53" s="89">
        <v>0.13636521662</v>
      </c>
      <c r="AQ53" s="90">
        <v>3.9081739343</v>
      </c>
      <c r="AR53" s="91">
        <v>0.455676512859</v>
      </c>
      <c r="AS53" s="90">
        <v>16.241655906701</v>
      </c>
      <c r="AT53" s="91">
        <v>0.764227733873</v>
      </c>
      <c r="AU53" s="88">
        <f t="shared" si="33"/>
        <v>20.567606757068</v>
      </c>
      <c r="AV53" s="89">
        <f t="shared" si="51"/>
        <v>0.8102805858958189</v>
      </c>
      <c r="AW53" s="88">
        <v>0.096264269731</v>
      </c>
      <c r="AX53" s="243">
        <v>0.089137103767</v>
      </c>
      <c r="AY53" s="90">
        <v>1.321205217702</v>
      </c>
      <c r="AZ53" s="91">
        <v>0.235888765387</v>
      </c>
      <c r="BA53" s="90">
        <v>7.632463071188</v>
      </c>
      <c r="BB53" s="91">
        <v>0.572112836709</v>
      </c>
      <c r="BC53" s="88">
        <f t="shared" si="34"/>
        <v>9.049932558621</v>
      </c>
      <c r="BD53" s="89">
        <f t="shared" si="52"/>
        <v>0.390902030830991</v>
      </c>
      <c r="BE53" s="89"/>
      <c r="BF53" s="88">
        <f t="shared" si="35"/>
        <v>20.567606757068</v>
      </c>
      <c r="BG53" s="88">
        <f t="shared" si="36"/>
        <v>0.8102805858958189</v>
      </c>
      <c r="BH53" s="18">
        <f t="shared" si="37"/>
        <v>-1</v>
      </c>
      <c r="BI53">
        <v>0</v>
      </c>
      <c r="BJ53">
        <f t="shared" si="59"/>
        <v>24.923668742609298</v>
      </c>
      <c r="BK53">
        <f t="shared" si="38"/>
        <v>0.6565546278796714</v>
      </c>
      <c r="BL53">
        <f t="shared" si="60"/>
        <v>0.23940871419331136</v>
      </c>
      <c r="BM53" s="89"/>
      <c r="BN53" s="88">
        <f t="shared" si="39"/>
        <v>9.049932558621</v>
      </c>
      <c r="BO53" s="88">
        <f t="shared" si="40"/>
        <v>0.390902030830991</v>
      </c>
      <c r="BP53" s="18">
        <f t="shared" si="41"/>
        <v>-1</v>
      </c>
      <c r="BQ53">
        <v>0</v>
      </c>
      <c r="BR53">
        <f t="shared" si="61"/>
        <v>12.524167030826323</v>
      </c>
      <c r="BS53">
        <f t="shared" si="42"/>
        <v>0.15280439770779305</v>
      </c>
      <c r="BT53">
        <f t="shared" si="62"/>
        <v>0.1738196224807798</v>
      </c>
      <c r="BU53" s="89"/>
      <c r="BV53" s="89">
        <f t="shared" si="63"/>
        <v>41</v>
      </c>
      <c r="BW53" s="109" t="s">
        <v>100</v>
      </c>
      <c r="BX53" s="110">
        <v>12.5</v>
      </c>
      <c r="BY53" s="111">
        <v>0.48</v>
      </c>
      <c r="BZ53" s="18">
        <f t="shared" si="43"/>
        <v>1</v>
      </c>
      <c r="CA53">
        <v>0</v>
      </c>
      <c r="CB53">
        <f t="shared" si="64"/>
        <v>7.661764705882353</v>
      </c>
      <c r="CC53">
        <f t="shared" si="44"/>
        <v>0.2304</v>
      </c>
      <c r="CD53">
        <f t="shared" si="65"/>
        <v>0.12015704832832647</v>
      </c>
      <c r="CE53" s="111"/>
      <c r="CF53" s="89" t="b">
        <f t="shared" si="45"/>
        <v>1</v>
      </c>
      <c r="CG53" s="89" t="b">
        <f t="shared" si="46"/>
        <v>1</v>
      </c>
      <c r="CH53" s="89"/>
      <c r="CI53" t="b">
        <f t="shared" si="53"/>
        <v>1</v>
      </c>
      <c r="CJ53" s="44" t="s">
        <v>100</v>
      </c>
      <c r="CK53" s="38">
        <v>41</v>
      </c>
      <c r="CL53" s="38">
        <f t="shared" si="66"/>
        <v>41</v>
      </c>
      <c r="CM53" s="3" t="s">
        <v>100</v>
      </c>
      <c r="CN53" s="22">
        <v>486.63528874771464</v>
      </c>
      <c r="CO53" s="25">
        <v>1.7688379450646072</v>
      </c>
      <c r="CP53" s="62">
        <v>0.3529181757809406</v>
      </c>
      <c r="CQ53" s="18">
        <f t="shared" si="47"/>
        <v>-1</v>
      </c>
      <c r="CR53">
        <v>0</v>
      </c>
      <c r="CS53">
        <f t="shared" si="67"/>
        <v>13.974967249845253</v>
      </c>
      <c r="CT53">
        <f t="shared" si="48"/>
        <v>0.12455123879654688</v>
      </c>
      <c r="CU53">
        <f t="shared" si="68"/>
        <v>0.19098457607954186</v>
      </c>
      <c r="CV53" s="38"/>
      <c r="CW53" s="38"/>
      <c r="CX53" s="38">
        <f t="shared" si="69"/>
        <v>41</v>
      </c>
      <c r="CY53" s="3" t="s">
        <v>100</v>
      </c>
      <c r="CZ53" s="130">
        <v>11.637334742813954</v>
      </c>
      <c r="DA53" s="92">
        <v>1.1553358364156214</v>
      </c>
      <c r="DB53" s="18">
        <f t="shared" si="49"/>
        <v>-1</v>
      </c>
      <c r="DC53">
        <v>0</v>
      </c>
      <c r="DD53">
        <f t="shared" si="70"/>
        <v>38.27966235685449</v>
      </c>
      <c r="DE53">
        <f t="shared" si="50"/>
        <v>1.3348008949061836</v>
      </c>
      <c r="DF53">
        <f t="shared" si="71"/>
        <v>0.23795841009601565</v>
      </c>
      <c r="DG53" s="38"/>
      <c r="DH53">
        <v>41</v>
      </c>
      <c r="DI53" s="138" t="s">
        <v>100</v>
      </c>
      <c r="DJ53" s="139">
        <v>0.1148854272396006</v>
      </c>
      <c r="DK53" s="139">
        <v>0.05496104363309109</v>
      </c>
      <c r="DL53" s="139">
        <v>-0.18451505108085606</v>
      </c>
      <c r="DM53" s="139">
        <v>0.25848383142256726</v>
      </c>
      <c r="DN53" s="225">
        <v>0.21958820968997614</v>
      </c>
      <c r="DO53" s="139">
        <v>0.17397367431318372</v>
      </c>
      <c r="DP53" s="226"/>
      <c r="DQ53" s="11" t="b">
        <v>1</v>
      </c>
      <c r="DR53" s="227">
        <v>0.21958820968997614</v>
      </c>
      <c r="DS53" s="227">
        <v>0.17397367431318372</v>
      </c>
      <c r="DT53" s="227">
        <v>0.036040173297901476</v>
      </c>
      <c r="DU53" s="228" t="s">
        <v>12</v>
      </c>
      <c r="DV53" s="3" t="s">
        <v>100</v>
      </c>
      <c r="DW53" s="11">
        <v>0</v>
      </c>
      <c r="DX53" s="226" t="s">
        <v>12</v>
      </c>
      <c r="DY53" s="227">
        <v>-0.010342874815871199</v>
      </c>
      <c r="DZ53" s="227">
        <v>0.0011264936963599626</v>
      </c>
      <c r="EA53" s="227">
        <v>0.1148854272396006</v>
      </c>
      <c r="EB53" s="227">
        <v>0.000991924216168322</v>
      </c>
      <c r="EC53" s="227">
        <v>0.05496104363309109</v>
      </c>
      <c r="ED53" s="227">
        <v>0.001056878329974952</v>
      </c>
      <c r="EE53" s="227">
        <v>-0.18451505108085606</v>
      </c>
      <c r="EF53" s="227">
        <v>0.001215955890904789</v>
      </c>
      <c r="EG53" s="227">
        <v>-0.029323774330093397</v>
      </c>
      <c r="EH53" s="227">
        <v>0.001019630271237285</v>
      </c>
      <c r="EI53" s="227">
        <v>0.33586509774258283</v>
      </c>
      <c r="EJ53" s="227">
        <v>0.0004464531742124057</v>
      </c>
      <c r="EK53" s="227">
        <v>0.25848383142256726</v>
      </c>
      <c r="EL53" s="227">
        <v>0.001293636727322015</v>
      </c>
      <c r="EM53" s="227">
        <v>0.21958820968997614</v>
      </c>
      <c r="EN53" s="227">
        <v>0.0037522397224253093</v>
      </c>
      <c r="EO53" s="227">
        <v>-0.17397367431318372</v>
      </c>
      <c r="EP53" s="227">
        <v>0.001359072752591211</v>
      </c>
      <c r="EQ53" s="227">
        <v>0.036040173297901476</v>
      </c>
      <c r="ER53" s="227">
        <v>0.0008377314486613509</v>
      </c>
      <c r="ES53" s="227"/>
      <c r="ET53" s="227">
        <v>-0.12590559469134097</v>
      </c>
      <c r="EU53" s="227">
        <v>0.0035082308400226003</v>
      </c>
      <c r="EV53" s="227">
        <v>-0.07208913079049489</v>
      </c>
      <c r="EW53" s="227">
        <v>0.003928228816148816</v>
      </c>
      <c r="EX53" s="227">
        <v>0.03304725547420101</v>
      </c>
      <c r="EY53" s="227">
        <v>0.00443075771096332</v>
      </c>
      <c r="EZ53" s="227">
        <v>0.14310273888221395</v>
      </c>
      <c r="FA53" s="227">
        <v>0.0029782603679112166</v>
      </c>
      <c r="FB53" s="227">
        <v>0.15256766796186208</v>
      </c>
      <c r="FC53" s="227">
        <v>0.004064948360598995</v>
      </c>
      <c r="FD53" s="227">
        <v>0.06242729362070502</v>
      </c>
      <c r="FE53" s="227">
        <v>0.0034156256561377572</v>
      </c>
      <c r="FF53" s="227">
        <v>0.12989810007981692</v>
      </c>
      <c r="FG53" s="227">
        <v>0.003646707513655568</v>
      </c>
      <c r="FH53" s="227">
        <v>-0.07566931655273802</v>
      </c>
      <c r="FI53" s="227">
        <v>0.00449458262776366</v>
      </c>
      <c r="FJ53" s="227">
        <v>-0.14897245070493004</v>
      </c>
      <c r="FK53" s="227">
        <v>0.00336327725209607</v>
      </c>
      <c r="FL53" s="227">
        <v>0.2670958884502646</v>
      </c>
      <c r="FM53" s="227">
        <v>0.0027839082276744434</v>
      </c>
      <c r="FN53" s="138" t="s">
        <v>100</v>
      </c>
      <c r="FO53" s="229">
        <v>1</v>
      </c>
      <c r="FP53" s="229">
        <v>0</v>
      </c>
      <c r="FQ53" s="229">
        <v>1</v>
      </c>
      <c r="FR53" s="229">
        <v>0</v>
      </c>
      <c r="FS53" s="229">
        <v>1</v>
      </c>
      <c r="FT53" s="229">
        <v>0</v>
      </c>
      <c r="FU53" s="229">
        <v>-1</v>
      </c>
      <c r="FV53" s="229">
        <v>0</v>
      </c>
      <c r="FW53" s="229">
        <v>-1</v>
      </c>
      <c r="FX53" s="229">
        <v>0</v>
      </c>
      <c r="FY53" s="229">
        <v>1</v>
      </c>
      <c r="FZ53" s="229">
        <v>0</v>
      </c>
      <c r="GA53" s="229">
        <v>1</v>
      </c>
      <c r="GB53" s="229">
        <v>0</v>
      </c>
      <c r="GC53" s="229">
        <v>1</v>
      </c>
      <c r="GD53" s="229">
        <v>0</v>
      </c>
      <c r="GE53" s="230">
        <v>-1</v>
      </c>
      <c r="GF53" s="230">
        <v>0</v>
      </c>
      <c r="GG53" s="229">
        <v>-1</v>
      </c>
      <c r="GH53" s="229" t="e">
        <v>#VALUE!</v>
      </c>
      <c r="GI53" s="11"/>
      <c r="GJ53" s="229">
        <v>1</v>
      </c>
      <c r="GK53" s="229">
        <v>0</v>
      </c>
      <c r="GL53" s="229">
        <v>1</v>
      </c>
      <c r="GM53" s="229">
        <v>0</v>
      </c>
      <c r="GN53" s="229">
        <v>1</v>
      </c>
      <c r="GO53" s="229">
        <v>0</v>
      </c>
      <c r="GP53" s="229">
        <v>1</v>
      </c>
      <c r="GQ53" s="229">
        <v>0</v>
      </c>
      <c r="GR53" s="229">
        <v>1</v>
      </c>
      <c r="GS53" s="229">
        <v>0</v>
      </c>
      <c r="GT53" s="229">
        <v>1</v>
      </c>
      <c r="GU53" s="229">
        <v>0</v>
      </c>
      <c r="GV53" s="229">
        <v>1</v>
      </c>
      <c r="GW53" s="229">
        <v>0</v>
      </c>
      <c r="GX53" s="229">
        <v>1</v>
      </c>
      <c r="GY53" s="229">
        <v>0</v>
      </c>
      <c r="GZ53" s="229">
        <v>1</v>
      </c>
      <c r="HA53" s="229">
        <v>0</v>
      </c>
      <c r="HB53" s="229">
        <v>1</v>
      </c>
      <c r="HC53" s="229" t="e">
        <v>#DIV/0!</v>
      </c>
      <c r="HD53" s="11"/>
      <c r="HE53" s="229">
        <v>4</v>
      </c>
      <c r="HF53" s="229">
        <v>0</v>
      </c>
      <c r="HG53" s="229">
        <v>3</v>
      </c>
      <c r="HH53" s="229">
        <v>0</v>
      </c>
      <c r="HI53" s="229">
        <v>3</v>
      </c>
      <c r="HJ53" s="229">
        <v>0</v>
      </c>
      <c r="HK53" s="229">
        <v>6</v>
      </c>
      <c r="HL53" s="229">
        <v>0</v>
      </c>
      <c r="HM53" s="229">
        <v>6</v>
      </c>
      <c r="HN53" s="229">
        <v>0</v>
      </c>
      <c r="HO53" s="229">
        <v>3</v>
      </c>
      <c r="HP53" s="229">
        <v>0</v>
      </c>
      <c r="HQ53" s="229">
        <v>3</v>
      </c>
      <c r="HR53" s="229">
        <v>0</v>
      </c>
      <c r="HS53" s="229">
        <v>3</v>
      </c>
      <c r="HT53" s="229">
        <v>0</v>
      </c>
      <c r="HU53" s="229">
        <v>6</v>
      </c>
      <c r="HV53" s="229">
        <v>0</v>
      </c>
      <c r="HW53" s="229">
        <v>1</v>
      </c>
      <c r="HX53" s="229" t="e">
        <v>#DIV/0!</v>
      </c>
    </row>
    <row r="54" spans="1:232" s="8" customFormat="1" ht="12.75">
      <c r="A54" s="251"/>
      <c r="B54" s="187" t="s">
        <v>112</v>
      </c>
      <c r="C54" s="96">
        <v>483.96016290575824</v>
      </c>
      <c r="D54" s="96">
        <f t="shared" si="54"/>
        <v>26.597877442815</v>
      </c>
      <c r="E54" s="96">
        <f t="shared" si="55"/>
        <v>8.795002588821001</v>
      </c>
      <c r="F54" s="96">
        <f t="shared" si="21"/>
        <v>7.720000000000001</v>
      </c>
      <c r="G54" s="96">
        <v>10.344411288857017</v>
      </c>
      <c r="H54" s="161">
        <v>29.216225101811162</v>
      </c>
      <c r="I54" s="163"/>
      <c r="J54" s="189">
        <f t="shared" si="22"/>
        <v>0.19340886213051833</v>
      </c>
      <c r="K54" s="190">
        <f t="shared" si="23"/>
        <v>0.37545551429310203</v>
      </c>
      <c r="L54" s="183"/>
      <c r="M54" s="21" t="s">
        <v>112</v>
      </c>
      <c r="N54" s="70">
        <f t="shared" si="24"/>
        <v>-1</v>
      </c>
      <c r="O54" s="70">
        <f t="shared" si="25"/>
        <v>0</v>
      </c>
      <c r="P54" s="70">
        <f t="shared" si="26"/>
        <v>1</v>
      </c>
      <c r="Q54" s="70">
        <f t="shared" si="27"/>
        <v>0</v>
      </c>
      <c r="R54" s="70">
        <f t="shared" si="28"/>
        <v>1</v>
      </c>
      <c r="S54" s="70">
        <f t="shared" si="29"/>
        <v>1</v>
      </c>
      <c r="T54" s="70"/>
      <c r="U54" s="70"/>
      <c r="V54" s="70"/>
      <c r="W54" s="38"/>
      <c r="X54" s="38" t="s">
        <v>112</v>
      </c>
      <c r="Y54" s="38" t="b">
        <f t="shared" si="30"/>
        <v>1</v>
      </c>
      <c r="Z54" s="44" t="s">
        <v>112</v>
      </c>
      <c r="AA54" s="58">
        <v>483.96016290575824</v>
      </c>
      <c r="AB54" s="58">
        <v>483.96016290575824</v>
      </c>
      <c r="AC54" s="44">
        <v>2.9570053606865856</v>
      </c>
      <c r="AD54" s="18">
        <f t="shared" si="31"/>
        <v>-1</v>
      </c>
      <c r="AE54" s="38">
        <v>0</v>
      </c>
      <c r="AF54">
        <f t="shared" si="56"/>
        <v>493.44516550224654</v>
      </c>
      <c r="AG54">
        <f t="shared" si="32"/>
        <v>8.743880703129204</v>
      </c>
      <c r="AH54">
        <f t="shared" si="57"/>
        <v>0.28140669228673665</v>
      </c>
      <c r="AI54" s="44" t="s">
        <v>112</v>
      </c>
      <c r="AJ54" s="38">
        <v>42</v>
      </c>
      <c r="AK54" s="38"/>
      <c r="AL54" s="38"/>
      <c r="AM54">
        <f t="shared" si="58"/>
        <v>42</v>
      </c>
      <c r="AN54" s="12" t="s">
        <v>112</v>
      </c>
      <c r="AO54" s="88">
        <v>0.713118706942</v>
      </c>
      <c r="AP54" s="89">
        <v>0.295708736976</v>
      </c>
      <c r="AQ54" s="90">
        <v>5.588208112767</v>
      </c>
      <c r="AR54" s="91">
        <v>0.933366910443</v>
      </c>
      <c r="AS54" s="90">
        <v>20.296550623106</v>
      </c>
      <c r="AT54" s="91">
        <v>1.588667048907</v>
      </c>
      <c r="AU54" s="88">
        <f t="shared" si="33"/>
        <v>26.597877442815</v>
      </c>
      <c r="AV54" s="89">
        <f t="shared" si="51"/>
        <v>3.482480438916729</v>
      </c>
      <c r="AW54" s="88">
        <v>0.016872276356</v>
      </c>
      <c r="AX54" s="89">
        <v>0.039441469871</v>
      </c>
      <c r="AY54" s="90">
        <v>1.142298475965</v>
      </c>
      <c r="AZ54" s="91">
        <v>0.387812354923</v>
      </c>
      <c r="BA54" s="90">
        <v>7.6358318365</v>
      </c>
      <c r="BB54" s="91">
        <v>0.976078395687</v>
      </c>
      <c r="BC54" s="88">
        <f t="shared" si="34"/>
        <v>8.795002588821001</v>
      </c>
      <c r="BD54" s="89">
        <f t="shared" si="52"/>
        <v>1.1046830867034156</v>
      </c>
      <c r="BE54" s="89"/>
      <c r="BF54" s="88">
        <f t="shared" si="35"/>
        <v>26.597877442815</v>
      </c>
      <c r="BG54" s="88">
        <f t="shared" si="36"/>
        <v>3.482480438916729</v>
      </c>
      <c r="BH54" s="18">
        <f t="shared" si="37"/>
        <v>0</v>
      </c>
      <c r="BI54">
        <v>0</v>
      </c>
      <c r="BJ54">
        <f t="shared" si="59"/>
        <v>24.923668742609298</v>
      </c>
      <c r="BK54">
        <f t="shared" si="38"/>
        <v>12.127670007437654</v>
      </c>
      <c r="BL54">
        <f t="shared" si="60"/>
        <v>0.23940871419331136</v>
      </c>
      <c r="BM54" s="89"/>
      <c r="BN54" s="88">
        <f t="shared" si="39"/>
        <v>8.795002588821001</v>
      </c>
      <c r="BO54" s="88">
        <f t="shared" si="40"/>
        <v>1.1046830867034156</v>
      </c>
      <c r="BP54" s="18">
        <f t="shared" si="41"/>
        <v>-1</v>
      </c>
      <c r="BQ54">
        <v>0</v>
      </c>
      <c r="BR54">
        <f t="shared" si="61"/>
        <v>12.524167030826323</v>
      </c>
      <c r="BS54">
        <f t="shared" si="42"/>
        <v>1.2203247220485862</v>
      </c>
      <c r="BT54">
        <f t="shared" si="62"/>
        <v>0.1738196224807798</v>
      </c>
      <c r="BU54" s="89"/>
      <c r="BV54" s="89">
        <f t="shared" si="63"/>
        <v>42</v>
      </c>
      <c r="BW54" s="112" t="s">
        <v>112</v>
      </c>
      <c r="BX54" s="110">
        <v>7.720000000000001</v>
      </c>
      <c r="BY54" s="111">
        <v>0.72</v>
      </c>
      <c r="BZ54" s="18">
        <f t="shared" si="43"/>
        <v>0</v>
      </c>
      <c r="CA54">
        <v>0</v>
      </c>
      <c r="CB54">
        <f t="shared" si="64"/>
        <v>7.661764705882353</v>
      </c>
      <c r="CC54">
        <f t="shared" si="44"/>
        <v>0.5184</v>
      </c>
      <c r="CD54">
        <f t="shared" si="65"/>
        <v>0.12015704832832647</v>
      </c>
      <c r="CE54" s="111"/>
      <c r="CF54" s="89" t="b">
        <f t="shared" si="45"/>
        <v>1</v>
      </c>
      <c r="CG54" s="89" t="b">
        <f t="shared" si="46"/>
        <v>1</v>
      </c>
      <c r="CH54" s="89"/>
      <c r="CI54" t="b">
        <f t="shared" si="53"/>
        <v>1</v>
      </c>
      <c r="CJ54" s="44" t="s">
        <v>112</v>
      </c>
      <c r="CK54" s="38">
        <v>42</v>
      </c>
      <c r="CL54" s="38">
        <f t="shared" si="66"/>
        <v>42</v>
      </c>
      <c r="CM54" s="6" t="s">
        <v>112</v>
      </c>
      <c r="CN54" s="22">
        <v>483.96016290575824</v>
      </c>
      <c r="CO54" s="26">
        <v>10.344411288857017</v>
      </c>
      <c r="CP54" s="64">
        <v>1.6907060834950152</v>
      </c>
      <c r="CQ54" s="18">
        <f t="shared" si="47"/>
        <v>-1</v>
      </c>
      <c r="CR54">
        <v>0</v>
      </c>
      <c r="CS54">
        <f t="shared" si="67"/>
        <v>13.974967249845253</v>
      </c>
      <c r="CT54">
        <f t="shared" si="48"/>
        <v>2.8584870607670534</v>
      </c>
      <c r="CU54">
        <f t="shared" si="68"/>
        <v>0.19098457607954186</v>
      </c>
      <c r="CV54" s="38"/>
      <c r="CW54" s="38"/>
      <c r="CX54" s="38">
        <f t="shared" si="69"/>
        <v>42</v>
      </c>
      <c r="CY54" s="6" t="s">
        <v>112</v>
      </c>
      <c r="CZ54" s="131">
        <v>29.216225101811162</v>
      </c>
      <c r="DA54" s="92">
        <v>2.5703386650515037</v>
      </c>
      <c r="DB54" s="18">
        <f t="shared" si="49"/>
        <v>-1</v>
      </c>
      <c r="DC54">
        <v>0</v>
      </c>
      <c r="DD54">
        <f t="shared" si="70"/>
        <v>38.27966235685449</v>
      </c>
      <c r="DE54">
        <f t="shared" si="50"/>
        <v>6.606640853058746</v>
      </c>
      <c r="DF54">
        <f t="shared" si="71"/>
        <v>0.23795841009601565</v>
      </c>
      <c r="DG54" s="38"/>
      <c r="DH54">
        <v>42</v>
      </c>
      <c r="DI54" s="138" t="s">
        <v>112</v>
      </c>
      <c r="DJ54" s="139">
        <v>0.18795488442739952</v>
      </c>
      <c r="DK54" s="139">
        <v>-0.02903925963145787</v>
      </c>
      <c r="DL54" s="139">
        <v>0.19340886213051833</v>
      </c>
      <c r="DM54" s="139">
        <v>0.14321274501824915</v>
      </c>
      <c r="DN54" s="225">
        <v>0.0013011373990227998</v>
      </c>
      <c r="DO54" s="139">
        <v>0.37545551429310203</v>
      </c>
      <c r="DP54" s="226"/>
      <c r="DQ54" s="11" t="b">
        <v>1</v>
      </c>
      <c r="DR54" s="227">
        <v>0.0013011373990227998</v>
      </c>
      <c r="DS54" s="227">
        <v>0.37545551429310203</v>
      </c>
      <c r="DT54" s="227">
        <v>0.5984600644966402</v>
      </c>
      <c r="DU54" s="228" t="s">
        <v>25</v>
      </c>
      <c r="DV54" s="6" t="s">
        <v>112</v>
      </c>
      <c r="DW54" s="11">
        <v>0</v>
      </c>
      <c r="DX54" s="226" t="s">
        <v>25</v>
      </c>
      <c r="DY54" s="227">
        <v>0.06578088023137237</v>
      </c>
      <c r="DZ54" s="227">
        <v>0.07377149978702073</v>
      </c>
      <c r="EA54" s="227">
        <v>0.18795488442739952</v>
      </c>
      <c r="EB54" s="227">
        <v>0.08457108801212697</v>
      </c>
      <c r="EC54" s="227">
        <v>-0.02903925963145787</v>
      </c>
      <c r="ED54" s="227">
        <v>0.09049392982793857</v>
      </c>
      <c r="EE54" s="227">
        <v>0.19340886213051833</v>
      </c>
      <c r="EF54" s="227">
        <v>0.0724034911589601</v>
      </c>
      <c r="EG54" s="227">
        <v>-0.10141456759744918</v>
      </c>
      <c r="EH54" s="227">
        <v>0.061711034987921264</v>
      </c>
      <c r="EI54" s="227">
        <v>0.06540830208254945</v>
      </c>
      <c r="EJ54" s="227">
        <v>0.07106688763143372</v>
      </c>
      <c r="EK54" s="227">
        <v>0.14321274501824915</v>
      </c>
      <c r="EL54" s="227">
        <v>0.06515969358633697</v>
      </c>
      <c r="EM54" s="227">
        <v>0.0013011373990227998</v>
      </c>
      <c r="EN54" s="227">
        <v>0.09380921356798148</v>
      </c>
      <c r="EO54" s="227">
        <v>-0.37545551429310203</v>
      </c>
      <c r="EP54" s="227">
        <v>0.08535924927661512</v>
      </c>
      <c r="EQ54" s="227">
        <v>0.5984600644966402</v>
      </c>
      <c r="ER54" s="227">
        <v>0.0548809423084206</v>
      </c>
      <c r="ES54" s="227"/>
      <c r="ET54" s="227">
        <v>-0.12590559469134097</v>
      </c>
      <c r="EU54" s="227">
        <v>0.0035082308400226003</v>
      </c>
      <c r="EV54" s="227">
        <v>-0.07208913079049489</v>
      </c>
      <c r="EW54" s="227">
        <v>0.003928228816148816</v>
      </c>
      <c r="EX54" s="227">
        <v>0.03304725547420101</v>
      </c>
      <c r="EY54" s="227">
        <v>0.00443075771096332</v>
      </c>
      <c r="EZ54" s="227">
        <v>0.14310273888221395</v>
      </c>
      <c r="FA54" s="227">
        <v>0.0029782603679112166</v>
      </c>
      <c r="FB54" s="227">
        <v>0.15256766796186208</v>
      </c>
      <c r="FC54" s="227">
        <v>0.004064948360598995</v>
      </c>
      <c r="FD54" s="227">
        <v>0.06242729362070502</v>
      </c>
      <c r="FE54" s="227">
        <v>0.0034156256561377572</v>
      </c>
      <c r="FF54" s="227">
        <v>0.12989810007981692</v>
      </c>
      <c r="FG54" s="227">
        <v>0.003646707513655568</v>
      </c>
      <c r="FH54" s="227">
        <v>-0.07566931655273802</v>
      </c>
      <c r="FI54" s="227">
        <v>0.00449458262776366</v>
      </c>
      <c r="FJ54" s="227">
        <v>-0.14897245070493004</v>
      </c>
      <c r="FK54" s="227">
        <v>0.00336327725209607</v>
      </c>
      <c r="FL54" s="227">
        <v>0.2670958884502646</v>
      </c>
      <c r="FM54" s="227">
        <v>0.0027839082276744434</v>
      </c>
      <c r="FN54" s="138" t="s">
        <v>112</v>
      </c>
      <c r="FO54" s="229">
        <v>1</v>
      </c>
      <c r="FP54" s="229">
        <v>0</v>
      </c>
      <c r="FQ54" s="229">
        <v>1</v>
      </c>
      <c r="FR54" s="229">
        <v>0</v>
      </c>
      <c r="FS54" s="229">
        <v>0</v>
      </c>
      <c r="FT54" s="229">
        <v>0</v>
      </c>
      <c r="FU54" s="229">
        <v>0</v>
      </c>
      <c r="FV54" s="229">
        <v>0</v>
      </c>
      <c r="FW54" s="229">
        <v>-1</v>
      </c>
      <c r="FX54" s="229">
        <v>0</v>
      </c>
      <c r="FY54" s="229">
        <v>0</v>
      </c>
      <c r="FZ54" s="229">
        <v>0</v>
      </c>
      <c r="GA54" s="229">
        <v>0</v>
      </c>
      <c r="GB54" s="229">
        <v>0</v>
      </c>
      <c r="GC54" s="229">
        <v>0</v>
      </c>
      <c r="GD54" s="229">
        <v>0</v>
      </c>
      <c r="GE54" s="230">
        <v>-1</v>
      </c>
      <c r="GF54" s="230">
        <v>0</v>
      </c>
      <c r="GG54" s="229">
        <v>1</v>
      </c>
      <c r="GH54" s="229" t="e">
        <v>#VALUE!</v>
      </c>
      <c r="GI54" s="11"/>
      <c r="GJ54" s="229">
        <v>0</v>
      </c>
      <c r="GK54" s="229">
        <v>0</v>
      </c>
      <c r="GL54" s="229">
        <v>1</v>
      </c>
      <c r="GM54" s="229">
        <v>1</v>
      </c>
      <c r="GN54" s="229">
        <v>0</v>
      </c>
      <c r="GO54" s="229">
        <v>0</v>
      </c>
      <c r="GP54" s="229">
        <v>1</v>
      </c>
      <c r="GQ54" s="229">
        <v>0</v>
      </c>
      <c r="GR54" s="229">
        <v>0</v>
      </c>
      <c r="GS54" s="229">
        <v>0</v>
      </c>
      <c r="GT54" s="229">
        <v>0</v>
      </c>
      <c r="GU54" s="229">
        <v>0</v>
      </c>
      <c r="GV54" s="229">
        <v>1</v>
      </c>
      <c r="GW54" s="229">
        <v>1</v>
      </c>
      <c r="GX54" s="229">
        <v>0</v>
      </c>
      <c r="GY54" s="229">
        <v>0</v>
      </c>
      <c r="GZ54" s="229">
        <v>1</v>
      </c>
      <c r="HA54" s="229">
        <v>0</v>
      </c>
      <c r="HB54" s="229">
        <v>1</v>
      </c>
      <c r="HC54" s="229" t="e">
        <v>#DIV/0!</v>
      </c>
      <c r="HD54" s="11"/>
      <c r="HE54" s="229">
        <v>0</v>
      </c>
      <c r="HF54" s="229">
        <v>0</v>
      </c>
      <c r="HG54" s="229">
        <v>3</v>
      </c>
      <c r="HH54" s="229">
        <v>2</v>
      </c>
      <c r="HI54" s="229">
        <v>0</v>
      </c>
      <c r="HJ54" s="229">
        <v>0</v>
      </c>
      <c r="HK54" s="229">
        <v>2</v>
      </c>
      <c r="HL54" s="229">
        <v>0</v>
      </c>
      <c r="HM54" s="229">
        <v>0</v>
      </c>
      <c r="HN54" s="229">
        <v>0</v>
      </c>
      <c r="HO54" s="229">
        <v>0</v>
      </c>
      <c r="HP54" s="229">
        <v>0</v>
      </c>
      <c r="HQ54" s="229">
        <v>2</v>
      </c>
      <c r="HR54" s="229">
        <v>2</v>
      </c>
      <c r="HS54" s="229">
        <v>0</v>
      </c>
      <c r="HT54" s="229">
        <v>0</v>
      </c>
      <c r="HU54" s="229">
        <v>6</v>
      </c>
      <c r="HV54" s="229">
        <v>0</v>
      </c>
      <c r="HW54" s="229">
        <v>3</v>
      </c>
      <c r="HX54" s="229" t="e">
        <v>#DIV/0!</v>
      </c>
    </row>
    <row r="55" spans="1:232" s="8" customFormat="1" ht="12.75">
      <c r="A55" s="251"/>
      <c r="B55" s="187" t="s">
        <v>114</v>
      </c>
      <c r="C55" s="96">
        <v>475.7489051350814</v>
      </c>
      <c r="D55" s="96">
        <f t="shared" si="54"/>
        <v>31.220641972377</v>
      </c>
      <c r="E55" s="96">
        <f t="shared" si="55"/>
        <v>12.534608406195</v>
      </c>
      <c r="F55" s="96">
        <f t="shared" si="21"/>
        <v>6.65</v>
      </c>
      <c r="G55" s="96">
        <v>10.950737648722273</v>
      </c>
      <c r="H55" s="161">
        <v>31.88835843158004</v>
      </c>
      <c r="I55" s="163"/>
      <c r="J55" s="189">
        <f t="shared" si="22"/>
        <v>0.28310592163717624</v>
      </c>
      <c r="K55" s="190">
        <f t="shared" si="23"/>
        <v>0.32017523176906426</v>
      </c>
      <c r="L55" s="183"/>
      <c r="M55" s="21" t="s">
        <v>114</v>
      </c>
      <c r="N55" s="70">
        <f t="shared" si="24"/>
        <v>-1</v>
      </c>
      <c r="O55" s="70">
        <f t="shared" si="25"/>
        <v>-1</v>
      </c>
      <c r="P55" s="70">
        <f t="shared" si="26"/>
        <v>0</v>
      </c>
      <c r="Q55" s="70">
        <f t="shared" si="27"/>
        <v>0</v>
      </c>
      <c r="R55" s="70">
        <f t="shared" si="28"/>
        <v>1</v>
      </c>
      <c r="S55" s="70">
        <f t="shared" si="29"/>
        <v>1</v>
      </c>
      <c r="T55" s="70"/>
      <c r="U55" s="70"/>
      <c r="V55" s="70"/>
      <c r="W55" s="38"/>
      <c r="X55" s="38" t="s">
        <v>114</v>
      </c>
      <c r="Y55" s="38" t="b">
        <f t="shared" si="30"/>
        <v>1</v>
      </c>
      <c r="Z55" s="44" t="s">
        <v>114</v>
      </c>
      <c r="AA55" s="58">
        <v>475.7489051350814</v>
      </c>
      <c r="AB55" s="58">
        <v>475.7489051350814</v>
      </c>
      <c r="AC55" s="44">
        <v>2.8706561540865034</v>
      </c>
      <c r="AD55" s="18">
        <f t="shared" si="31"/>
        <v>-1</v>
      </c>
      <c r="AE55" s="38">
        <v>0</v>
      </c>
      <c r="AF55">
        <f t="shared" si="56"/>
        <v>493.44516550224654</v>
      </c>
      <c r="AG55">
        <f t="shared" si="32"/>
        <v>8.240666754994715</v>
      </c>
      <c r="AH55">
        <f t="shared" si="57"/>
        <v>0.28140669228673665</v>
      </c>
      <c r="AI55" s="44" t="s">
        <v>114</v>
      </c>
      <c r="AJ55" s="38">
        <v>43</v>
      </c>
      <c r="AK55" s="38"/>
      <c r="AL55" s="38"/>
      <c r="AM55">
        <f t="shared" si="58"/>
        <v>43</v>
      </c>
      <c r="AN55" s="12" t="s">
        <v>114</v>
      </c>
      <c r="AO55" s="88">
        <v>1.664600535369</v>
      </c>
      <c r="AP55" s="89">
        <v>0.384961397574</v>
      </c>
      <c r="AQ55" s="90">
        <v>7.860555078397</v>
      </c>
      <c r="AR55" s="91">
        <v>0.735739929865</v>
      </c>
      <c r="AS55" s="90">
        <v>21.695486358611</v>
      </c>
      <c r="AT55" s="91">
        <v>1.358215108418</v>
      </c>
      <c r="AU55" s="88">
        <f t="shared" si="33"/>
        <v>31.220641972377</v>
      </c>
      <c r="AV55" s="89">
        <f t="shared" si="51"/>
        <v>2.5342568027548023</v>
      </c>
      <c r="AW55" s="88">
        <v>0.175363973973</v>
      </c>
      <c r="AX55" s="89">
        <v>0.108008902101</v>
      </c>
      <c r="AY55" s="90">
        <v>1.79620902408</v>
      </c>
      <c r="AZ55" s="91">
        <v>0.359622739919</v>
      </c>
      <c r="BA55" s="90">
        <v>10.563035408142</v>
      </c>
      <c r="BB55" s="91">
        <v>1.132694811436</v>
      </c>
      <c r="BC55" s="88">
        <f t="shared" si="34"/>
        <v>12.534608406195</v>
      </c>
      <c r="BD55" s="89">
        <f t="shared" si="52"/>
        <v>1.423991973853948</v>
      </c>
      <c r="BE55" s="89"/>
      <c r="BF55" s="88">
        <f t="shared" si="35"/>
        <v>31.220641972377</v>
      </c>
      <c r="BG55" s="88">
        <f t="shared" si="36"/>
        <v>2.5342568027548023</v>
      </c>
      <c r="BH55" s="18">
        <f t="shared" si="37"/>
        <v>1</v>
      </c>
      <c r="BI55">
        <v>0</v>
      </c>
      <c r="BJ55">
        <f t="shared" si="59"/>
        <v>24.923668742609298</v>
      </c>
      <c r="BK55">
        <f t="shared" si="38"/>
        <v>6.422457542308993</v>
      </c>
      <c r="BL55">
        <f t="shared" si="60"/>
        <v>0.23940871419331136</v>
      </c>
      <c r="BM55" s="89"/>
      <c r="BN55" s="88">
        <f t="shared" si="39"/>
        <v>12.534608406195</v>
      </c>
      <c r="BO55" s="88">
        <f t="shared" si="40"/>
        <v>1.423991973853948</v>
      </c>
      <c r="BP55" s="18">
        <f t="shared" si="41"/>
        <v>0</v>
      </c>
      <c r="BQ55">
        <v>0</v>
      </c>
      <c r="BR55">
        <f t="shared" si="61"/>
        <v>12.524167030826323</v>
      </c>
      <c r="BS55">
        <f t="shared" si="42"/>
        <v>2.0277531416004626</v>
      </c>
      <c r="BT55">
        <f t="shared" si="62"/>
        <v>0.1738196224807798</v>
      </c>
      <c r="BU55" s="89"/>
      <c r="BV55" s="89">
        <f t="shared" si="63"/>
        <v>43</v>
      </c>
      <c r="BW55" s="112" t="s">
        <v>114</v>
      </c>
      <c r="BX55" s="110">
        <v>6.65</v>
      </c>
      <c r="BY55" s="111">
        <v>0.51</v>
      </c>
      <c r="BZ55" s="18">
        <f t="shared" si="43"/>
        <v>0</v>
      </c>
      <c r="CA55">
        <v>0</v>
      </c>
      <c r="CB55">
        <f t="shared" si="64"/>
        <v>7.661764705882353</v>
      </c>
      <c r="CC55">
        <f t="shared" si="44"/>
        <v>0.2601</v>
      </c>
      <c r="CD55">
        <f t="shared" si="65"/>
        <v>0.12015704832832647</v>
      </c>
      <c r="CE55" s="111"/>
      <c r="CF55" s="89" t="b">
        <f t="shared" si="45"/>
        <v>1</v>
      </c>
      <c r="CG55" s="89" t="b">
        <f t="shared" si="46"/>
        <v>1</v>
      </c>
      <c r="CH55" s="89"/>
      <c r="CI55" t="b">
        <f t="shared" si="53"/>
        <v>1</v>
      </c>
      <c r="CJ55" s="44" t="s">
        <v>114</v>
      </c>
      <c r="CK55" s="38">
        <v>43</v>
      </c>
      <c r="CL55" s="38">
        <f t="shared" si="66"/>
        <v>43</v>
      </c>
      <c r="CM55" s="6" t="s">
        <v>114</v>
      </c>
      <c r="CN55" s="22">
        <v>475.7489051350814</v>
      </c>
      <c r="CO55" s="25">
        <v>10.950737648722273</v>
      </c>
      <c r="CP55" s="62">
        <v>1.339236105982358</v>
      </c>
      <c r="CQ55" s="18">
        <f t="shared" si="47"/>
        <v>-1</v>
      </c>
      <c r="CR55">
        <v>0</v>
      </c>
      <c r="CS55">
        <f t="shared" si="67"/>
        <v>13.974967249845253</v>
      </c>
      <c r="CT55">
        <f t="shared" si="48"/>
        <v>1.79355334756679</v>
      </c>
      <c r="CU55">
        <f t="shared" si="68"/>
        <v>0.19098457607954186</v>
      </c>
      <c r="CV55" s="38"/>
      <c r="CW55" s="38"/>
      <c r="CX55" s="38">
        <f t="shared" si="69"/>
        <v>43</v>
      </c>
      <c r="CY55" s="6" t="s">
        <v>114</v>
      </c>
      <c r="CZ55" s="130">
        <v>31.88835843158004</v>
      </c>
      <c r="DA55" s="92">
        <v>2.044872890355671</v>
      </c>
      <c r="DB55" s="18">
        <f t="shared" si="49"/>
        <v>-1</v>
      </c>
      <c r="DC55">
        <v>0</v>
      </c>
      <c r="DD55">
        <f t="shared" si="70"/>
        <v>38.27966235685449</v>
      </c>
      <c r="DE55">
        <f t="shared" si="50"/>
        <v>4.181505137711557</v>
      </c>
      <c r="DF55">
        <f t="shared" si="71"/>
        <v>0.23795841009601565</v>
      </c>
      <c r="DG55" s="38"/>
      <c r="DH55">
        <v>43</v>
      </c>
      <c r="DI55" s="138" t="s">
        <v>114</v>
      </c>
      <c r="DJ55" s="139">
        <v>0.09135284430242654</v>
      </c>
      <c r="DK55" s="139">
        <v>0.02279004289988415</v>
      </c>
      <c r="DL55" s="139">
        <v>0.28310592163717624</v>
      </c>
      <c r="DM55" s="139">
        <v>0.09024481462383006</v>
      </c>
      <c r="DN55" s="225">
        <v>0.1685138166201568</v>
      </c>
      <c r="DO55" s="139">
        <v>0.32017523176906426</v>
      </c>
      <c r="DP55" s="226"/>
      <c r="DQ55" s="11" t="b">
        <v>1</v>
      </c>
      <c r="DR55" s="227">
        <v>0.1685138166201568</v>
      </c>
      <c r="DS55" s="227">
        <v>0.32017523176906426</v>
      </c>
      <c r="DT55" s="227">
        <v>0.16555861429693322</v>
      </c>
      <c r="DU55" s="228" t="s">
        <v>27</v>
      </c>
      <c r="DV55" s="6" t="s">
        <v>114</v>
      </c>
      <c r="DW55" s="11">
        <v>0</v>
      </c>
      <c r="DX55" s="226" t="s">
        <v>27</v>
      </c>
      <c r="DY55" s="227">
        <v>-0.1893660701707267</v>
      </c>
      <c r="DZ55" s="227">
        <v>0.08238517640197447</v>
      </c>
      <c r="EA55" s="227">
        <v>0.09135284430242654</v>
      </c>
      <c r="EB55" s="227">
        <v>0.08364687619551904</v>
      </c>
      <c r="EC55" s="227">
        <v>0.02279004289988415</v>
      </c>
      <c r="ED55" s="227">
        <v>0.027649966529868727</v>
      </c>
      <c r="EE55" s="227">
        <v>0.28310592163717624</v>
      </c>
      <c r="EF55" s="227">
        <v>0.06253396419566754</v>
      </c>
      <c r="EG55" s="227">
        <v>0.259469198566646</v>
      </c>
      <c r="EH55" s="227">
        <v>0.1241251556900648</v>
      </c>
      <c r="EI55" s="227">
        <v>0.049938902032955375</v>
      </c>
      <c r="EJ55" s="227">
        <v>0.12752593648328706</v>
      </c>
      <c r="EK55" s="227">
        <v>0.09024481462383006</v>
      </c>
      <c r="EL55" s="227">
        <v>0.07226184513978354</v>
      </c>
      <c r="EM55" s="227">
        <v>0.1685138166201568</v>
      </c>
      <c r="EN55" s="227">
        <v>0.10220309791932816</v>
      </c>
      <c r="EO55" s="227">
        <v>-0.32017523176906426</v>
      </c>
      <c r="EP55" s="227">
        <v>0.08883296827637038</v>
      </c>
      <c r="EQ55" s="227">
        <v>0.16555861429693322</v>
      </c>
      <c r="ER55" s="227">
        <v>0.07398048630391117</v>
      </c>
      <c r="ES55" s="227"/>
      <c r="ET55" s="227">
        <v>-0.12590559469134097</v>
      </c>
      <c r="EU55" s="227">
        <v>0.0035082308400226003</v>
      </c>
      <c r="EV55" s="227">
        <v>-0.07208913079049489</v>
      </c>
      <c r="EW55" s="227">
        <v>0.003928228816148816</v>
      </c>
      <c r="EX55" s="227">
        <v>0.03304725547420101</v>
      </c>
      <c r="EY55" s="227">
        <v>0.00443075771096332</v>
      </c>
      <c r="EZ55" s="227">
        <v>0.14310273888221395</v>
      </c>
      <c r="FA55" s="227">
        <v>0.0029782603679112166</v>
      </c>
      <c r="FB55" s="227">
        <v>0.15256766796186208</v>
      </c>
      <c r="FC55" s="227">
        <v>0.004064948360598995</v>
      </c>
      <c r="FD55" s="227">
        <v>0.06242729362070502</v>
      </c>
      <c r="FE55" s="227">
        <v>0.0034156256561377572</v>
      </c>
      <c r="FF55" s="227">
        <v>0.12989810007981692</v>
      </c>
      <c r="FG55" s="227">
        <v>0.003646707513655568</v>
      </c>
      <c r="FH55" s="227">
        <v>-0.07566931655273802</v>
      </c>
      <c r="FI55" s="227">
        <v>0.00449458262776366</v>
      </c>
      <c r="FJ55" s="227">
        <v>-0.14897245070493004</v>
      </c>
      <c r="FK55" s="227">
        <v>0.00336327725209607</v>
      </c>
      <c r="FL55" s="227">
        <v>0.2670958884502646</v>
      </c>
      <c r="FM55" s="227">
        <v>0.0027839082276744434</v>
      </c>
      <c r="FN55" s="138" t="s">
        <v>114</v>
      </c>
      <c r="FO55" s="229">
        <v>0</v>
      </c>
      <c r="FP55" s="229">
        <v>0</v>
      </c>
      <c r="FQ55" s="229">
        <v>0</v>
      </c>
      <c r="FR55" s="229">
        <v>1</v>
      </c>
      <c r="FS55" s="229">
        <v>0</v>
      </c>
      <c r="FT55" s="229">
        <v>0</v>
      </c>
      <c r="FU55" s="229">
        <v>1</v>
      </c>
      <c r="FV55" s="229">
        <v>0</v>
      </c>
      <c r="FW55" s="229">
        <v>0</v>
      </c>
      <c r="FX55" s="229">
        <v>0</v>
      </c>
      <c r="FY55" s="229">
        <v>0</v>
      </c>
      <c r="FZ55" s="229">
        <v>0</v>
      </c>
      <c r="GA55" s="229">
        <v>0</v>
      </c>
      <c r="GB55" s="229">
        <v>0</v>
      </c>
      <c r="GC55" s="229">
        <v>1</v>
      </c>
      <c r="GD55" s="229">
        <v>0</v>
      </c>
      <c r="GE55" s="230">
        <v>0</v>
      </c>
      <c r="GF55" s="230">
        <v>0</v>
      </c>
      <c r="GG55" s="229">
        <v>0</v>
      </c>
      <c r="GH55" s="229" t="e">
        <v>#VALUE!</v>
      </c>
      <c r="GI55" s="11"/>
      <c r="GJ55" s="229">
        <v>1</v>
      </c>
      <c r="GK55" s="229">
        <v>0</v>
      </c>
      <c r="GL55" s="229">
        <v>0</v>
      </c>
      <c r="GM55" s="229">
        <v>1</v>
      </c>
      <c r="GN55" s="229">
        <v>0</v>
      </c>
      <c r="GO55" s="229">
        <v>0</v>
      </c>
      <c r="GP55" s="229">
        <v>1</v>
      </c>
      <c r="GQ55" s="229">
        <v>0</v>
      </c>
      <c r="GR55" s="229">
        <v>1</v>
      </c>
      <c r="GS55" s="229">
        <v>1</v>
      </c>
      <c r="GT55" s="229">
        <v>0</v>
      </c>
      <c r="GU55" s="229">
        <v>0</v>
      </c>
      <c r="GV55" s="229">
        <v>0</v>
      </c>
      <c r="GW55" s="229">
        <v>0</v>
      </c>
      <c r="GX55" s="229">
        <v>0</v>
      </c>
      <c r="GY55" s="229">
        <v>0</v>
      </c>
      <c r="GZ55" s="229">
        <v>1</v>
      </c>
      <c r="HA55" s="229">
        <v>0</v>
      </c>
      <c r="HB55" s="229">
        <v>1</v>
      </c>
      <c r="HC55" s="229" t="e">
        <v>#DIV/0!</v>
      </c>
      <c r="HD55" s="11"/>
      <c r="HE55" s="229">
        <v>5</v>
      </c>
      <c r="HF55" s="229">
        <v>0</v>
      </c>
      <c r="HG55" s="229">
        <v>0</v>
      </c>
      <c r="HH55" s="229">
        <v>3</v>
      </c>
      <c r="HI55" s="229">
        <v>0</v>
      </c>
      <c r="HJ55" s="229">
        <v>0</v>
      </c>
      <c r="HK55" s="229">
        <v>3</v>
      </c>
      <c r="HL55" s="229">
        <v>0</v>
      </c>
      <c r="HM55" s="229">
        <v>2</v>
      </c>
      <c r="HN55" s="229">
        <v>2</v>
      </c>
      <c r="HO55" s="229">
        <v>0</v>
      </c>
      <c r="HP55" s="229">
        <v>0</v>
      </c>
      <c r="HQ55" s="229">
        <v>0</v>
      </c>
      <c r="HR55" s="229">
        <v>0</v>
      </c>
      <c r="HS55" s="229">
        <v>0</v>
      </c>
      <c r="HT55" s="229">
        <v>0</v>
      </c>
      <c r="HU55" s="229">
        <v>5</v>
      </c>
      <c r="HV55" s="229">
        <v>0</v>
      </c>
      <c r="HW55" s="229">
        <v>2</v>
      </c>
      <c r="HX55" s="229" t="e">
        <v>#DIV/0!</v>
      </c>
    </row>
    <row r="56" spans="1:232" s="8" customFormat="1" ht="12.75">
      <c r="A56" s="251"/>
      <c r="B56" s="187" t="s">
        <v>98</v>
      </c>
      <c r="C56" s="96">
        <v>468.44273940830146</v>
      </c>
      <c r="D56" s="96">
        <f t="shared" si="54"/>
        <v>35.450299792947</v>
      </c>
      <c r="E56" s="96">
        <f t="shared" si="55"/>
        <v>12.96166548593</v>
      </c>
      <c r="F56" s="96">
        <f t="shared" si="21"/>
        <v>4.93</v>
      </c>
      <c r="G56" s="96">
        <v>13.639117613057254</v>
      </c>
      <c r="H56" s="161">
        <v>32.87247269610638</v>
      </c>
      <c r="I56" s="163"/>
      <c r="J56" s="189">
        <f t="shared" si="22"/>
        <v>0.18981334034639372</v>
      </c>
      <c r="K56" s="190">
        <f t="shared" si="23"/>
        <v>0.21382456796184884</v>
      </c>
      <c r="L56" s="183"/>
      <c r="M56" s="21" t="s">
        <v>98</v>
      </c>
      <c r="N56" s="70">
        <f t="shared" si="24"/>
        <v>-1</v>
      </c>
      <c r="O56" s="70">
        <f t="shared" si="25"/>
        <v>-1</v>
      </c>
      <c r="P56" s="70">
        <f t="shared" si="26"/>
        <v>0</v>
      </c>
      <c r="Q56" s="70">
        <f t="shared" si="27"/>
        <v>-1</v>
      </c>
      <c r="R56" s="70">
        <f t="shared" si="28"/>
        <v>0</v>
      </c>
      <c r="S56" s="70">
        <f t="shared" si="29"/>
        <v>1</v>
      </c>
      <c r="T56" s="70"/>
      <c r="U56" s="70"/>
      <c r="V56" s="70"/>
      <c r="W56" s="38"/>
      <c r="X56" s="38" t="s">
        <v>98</v>
      </c>
      <c r="Y56" s="38" t="b">
        <f t="shared" si="30"/>
        <v>1</v>
      </c>
      <c r="Z56" s="44" t="s">
        <v>98</v>
      </c>
      <c r="AA56" s="58">
        <v>468.44273940830146</v>
      </c>
      <c r="AB56" s="58">
        <v>468.44273940830146</v>
      </c>
      <c r="AC56" s="44">
        <v>2.391076771330206</v>
      </c>
      <c r="AD56" s="18">
        <f t="shared" si="31"/>
        <v>-1</v>
      </c>
      <c r="AE56" s="38">
        <v>0</v>
      </c>
      <c r="AF56">
        <f t="shared" si="56"/>
        <v>493.44516550224654</v>
      </c>
      <c r="AG56">
        <f t="shared" si="32"/>
        <v>5.717248126394882</v>
      </c>
      <c r="AH56">
        <f t="shared" si="57"/>
        <v>0.28140669228673665</v>
      </c>
      <c r="AI56" s="44" t="s">
        <v>98</v>
      </c>
      <c r="AJ56" s="38">
        <v>44</v>
      </c>
      <c r="AK56" s="38"/>
      <c r="AL56" s="38"/>
      <c r="AM56">
        <f t="shared" si="58"/>
        <v>44</v>
      </c>
      <c r="AN56" s="12" t="s">
        <v>98</v>
      </c>
      <c r="AO56" s="83">
        <v>1.642804341842</v>
      </c>
      <c r="AP56" s="14">
        <v>0.400844869958</v>
      </c>
      <c r="AQ56" s="86">
        <v>8.993461985256</v>
      </c>
      <c r="AR56" s="13">
        <v>0.939647484611</v>
      </c>
      <c r="AS56" s="86">
        <v>24.814033465849</v>
      </c>
      <c r="AT56" s="13">
        <v>1.310619573062</v>
      </c>
      <c r="AU56" s="88">
        <f t="shared" si="33"/>
        <v>35.450299792947</v>
      </c>
      <c r="AV56" s="89">
        <f t="shared" si="51"/>
        <v>2.7613376704006445</v>
      </c>
      <c r="AW56" s="83">
        <v>0.190619221527</v>
      </c>
      <c r="AX56" s="14">
        <v>0.162160075295</v>
      </c>
      <c r="AY56" s="86">
        <v>1.99329583388</v>
      </c>
      <c r="AZ56" s="13">
        <v>0.365549767168</v>
      </c>
      <c r="BA56" s="86">
        <v>10.777750430523</v>
      </c>
      <c r="BB56" s="13">
        <v>0.880421617483</v>
      </c>
      <c r="BC56" s="88">
        <f t="shared" si="34"/>
        <v>12.96166548593</v>
      </c>
      <c r="BD56" s="89">
        <f t="shared" si="52"/>
        <v>0.935064746827641</v>
      </c>
      <c r="BE56" s="89"/>
      <c r="BF56" s="88">
        <f t="shared" si="35"/>
        <v>35.450299792947</v>
      </c>
      <c r="BG56" s="88">
        <f t="shared" si="36"/>
        <v>2.7613376704006445</v>
      </c>
      <c r="BH56" s="18">
        <f t="shared" si="37"/>
        <v>1</v>
      </c>
      <c r="BI56">
        <v>0</v>
      </c>
      <c r="BJ56">
        <f t="shared" si="59"/>
        <v>24.923668742609298</v>
      </c>
      <c r="BK56">
        <f t="shared" si="38"/>
        <v>7.624985729973658</v>
      </c>
      <c r="BL56">
        <f t="shared" si="60"/>
        <v>0.23940871419331136</v>
      </c>
      <c r="BM56" s="89"/>
      <c r="BN56" s="88">
        <f t="shared" si="39"/>
        <v>12.96166548593</v>
      </c>
      <c r="BO56" s="88">
        <f t="shared" si="40"/>
        <v>0.935064746827641</v>
      </c>
      <c r="BP56" s="18">
        <f t="shared" si="41"/>
        <v>0</v>
      </c>
      <c r="BQ56">
        <v>0</v>
      </c>
      <c r="BR56">
        <f t="shared" si="61"/>
        <v>12.524167030826323</v>
      </c>
      <c r="BS56">
        <f t="shared" si="42"/>
        <v>0.8743460807598403</v>
      </c>
      <c r="BT56">
        <f t="shared" si="62"/>
        <v>0.1738196224807798</v>
      </c>
      <c r="BU56" s="89"/>
      <c r="BV56" s="89">
        <f t="shared" si="63"/>
        <v>44</v>
      </c>
      <c r="BW56" s="109" t="s">
        <v>98</v>
      </c>
      <c r="BX56" s="110">
        <v>4.93</v>
      </c>
      <c r="BY56" s="111">
        <v>0.36</v>
      </c>
      <c r="BZ56" s="18">
        <f t="shared" si="43"/>
        <v>-1</v>
      </c>
      <c r="CA56">
        <v>0</v>
      </c>
      <c r="CB56">
        <f t="shared" si="64"/>
        <v>7.661764705882353</v>
      </c>
      <c r="CC56">
        <f t="shared" si="44"/>
        <v>0.1296</v>
      </c>
      <c r="CD56">
        <f t="shared" si="65"/>
        <v>0.12015704832832647</v>
      </c>
      <c r="CE56" s="111"/>
      <c r="CF56" s="89" t="b">
        <f t="shared" si="45"/>
        <v>1</v>
      </c>
      <c r="CG56" s="89" t="b">
        <f t="shared" si="46"/>
        <v>1</v>
      </c>
      <c r="CH56" s="89"/>
      <c r="CI56" t="b">
        <f t="shared" si="53"/>
        <v>1</v>
      </c>
      <c r="CJ56" s="44" t="s">
        <v>98</v>
      </c>
      <c r="CK56" s="38">
        <v>44</v>
      </c>
      <c r="CL56" s="38">
        <f t="shared" si="66"/>
        <v>44</v>
      </c>
      <c r="CM56" s="3" t="s">
        <v>98</v>
      </c>
      <c r="CN56" s="22">
        <v>468.44273940830146</v>
      </c>
      <c r="CO56" s="9">
        <v>13.639117613057254</v>
      </c>
      <c r="CP56" s="64">
        <v>1.439893941355607</v>
      </c>
      <c r="CQ56" s="18">
        <f t="shared" si="47"/>
        <v>0</v>
      </c>
      <c r="CR56">
        <v>0</v>
      </c>
      <c r="CS56">
        <f t="shared" si="67"/>
        <v>13.974967249845253</v>
      </c>
      <c r="CT56">
        <f t="shared" si="48"/>
        <v>2.0732945623525847</v>
      </c>
      <c r="CU56">
        <f t="shared" si="68"/>
        <v>0.19098457607954186</v>
      </c>
      <c r="CV56" s="38"/>
      <c r="CW56" s="38"/>
      <c r="CX56" s="38">
        <f t="shared" si="69"/>
        <v>44</v>
      </c>
      <c r="CY56" s="3" t="s">
        <v>98</v>
      </c>
      <c r="CZ56" s="131">
        <v>32.87247269610638</v>
      </c>
      <c r="DA56" s="92">
        <v>1.924412076921299</v>
      </c>
      <c r="DB56" s="18">
        <f t="shared" si="49"/>
        <v>-1</v>
      </c>
      <c r="DC56">
        <v>0</v>
      </c>
      <c r="DD56">
        <f t="shared" si="70"/>
        <v>38.27966235685449</v>
      </c>
      <c r="DE56">
        <f t="shared" si="50"/>
        <v>3.703361841800547</v>
      </c>
      <c r="DF56">
        <f t="shared" si="71"/>
        <v>0.23795841009601565</v>
      </c>
      <c r="DG56" s="38"/>
      <c r="DH56">
        <v>44</v>
      </c>
      <c r="DI56" s="138" t="s">
        <v>98</v>
      </c>
      <c r="DJ56" s="139">
        <v>0.20610424001650277</v>
      </c>
      <c r="DK56" s="139">
        <v>0.08510160691600982</v>
      </c>
      <c r="DL56" s="139">
        <v>0.18981334034639372</v>
      </c>
      <c r="DM56" s="139">
        <v>-0.015359343648120178</v>
      </c>
      <c r="DN56" s="225">
        <v>-0.4948492935266609</v>
      </c>
      <c r="DO56" s="139">
        <v>0.21382456796184884</v>
      </c>
      <c r="DP56" s="226"/>
      <c r="DQ56" s="11" t="b">
        <v>1</v>
      </c>
      <c r="DR56" s="227">
        <v>-0.4948492935266609</v>
      </c>
      <c r="DS56" s="227">
        <v>0.21382456796184884</v>
      </c>
      <c r="DT56" s="227">
        <v>0.492006534335906</v>
      </c>
      <c r="DU56" s="228" t="s">
        <v>9</v>
      </c>
      <c r="DV56" s="3" t="s">
        <v>98</v>
      </c>
      <c r="DW56" s="11">
        <v>0</v>
      </c>
      <c r="DX56" s="226" t="s">
        <v>9</v>
      </c>
      <c r="DY56" s="227">
        <v>-0.05783096727583878</v>
      </c>
      <c r="DZ56" s="227">
        <v>0.08143471432458038</v>
      </c>
      <c r="EA56" s="227">
        <v>0.20610424001650277</v>
      </c>
      <c r="EB56" s="227">
        <v>0.06325293402199693</v>
      </c>
      <c r="EC56" s="227">
        <v>0.08510160691600982</v>
      </c>
      <c r="ED56" s="227">
        <v>0.04040056708378647</v>
      </c>
      <c r="EE56" s="227">
        <v>0.18981334034639372</v>
      </c>
      <c r="EF56" s="227">
        <v>0.031873885311203776</v>
      </c>
      <c r="EG56" s="227">
        <v>-0.1958764957642639</v>
      </c>
      <c r="EH56" s="227">
        <v>0.038451437380460786</v>
      </c>
      <c r="EI56" s="227">
        <v>-0.19434388596039545</v>
      </c>
      <c r="EJ56" s="227">
        <v>0.06248354910278539</v>
      </c>
      <c r="EK56" s="227">
        <v>-0.015359343648120178</v>
      </c>
      <c r="EL56" s="227">
        <v>0.05873346681270757</v>
      </c>
      <c r="EM56" s="227">
        <v>-0.4948492935266609</v>
      </c>
      <c r="EN56" s="227">
        <v>0.040872725675512867</v>
      </c>
      <c r="EO56" s="227">
        <v>-0.21382456796184884</v>
      </c>
      <c r="EP56" s="227">
        <v>0.08585125585106007</v>
      </c>
      <c r="EQ56" s="227">
        <v>0.492006534335906</v>
      </c>
      <c r="ER56" s="227">
        <v>0.0641712297402929</v>
      </c>
      <c r="ES56" s="227"/>
      <c r="ET56" s="227">
        <v>-0.12590559469134097</v>
      </c>
      <c r="EU56" s="227">
        <v>0.0035082308400226003</v>
      </c>
      <c r="EV56" s="227">
        <v>-0.07208913079049489</v>
      </c>
      <c r="EW56" s="227">
        <v>0.003928228816148816</v>
      </c>
      <c r="EX56" s="227">
        <v>0.03304725547420101</v>
      </c>
      <c r="EY56" s="227">
        <v>0.00443075771096332</v>
      </c>
      <c r="EZ56" s="227">
        <v>0.14310273888221395</v>
      </c>
      <c r="FA56" s="227">
        <v>0.0029782603679112166</v>
      </c>
      <c r="FB56" s="227">
        <v>0.15256766796186208</v>
      </c>
      <c r="FC56" s="227">
        <v>0.004064948360598995</v>
      </c>
      <c r="FD56" s="227">
        <v>0.06242729362070502</v>
      </c>
      <c r="FE56" s="227">
        <v>0.0034156256561377572</v>
      </c>
      <c r="FF56" s="227">
        <v>0.12989810007981692</v>
      </c>
      <c r="FG56" s="227">
        <v>0.003646707513655568</v>
      </c>
      <c r="FH56" s="227">
        <v>-0.07566931655273802</v>
      </c>
      <c r="FI56" s="227">
        <v>0.00449458262776366</v>
      </c>
      <c r="FJ56" s="227">
        <v>-0.14897245070493004</v>
      </c>
      <c r="FK56" s="227">
        <v>0.00336327725209607</v>
      </c>
      <c r="FL56" s="227">
        <v>0.2670958884502646</v>
      </c>
      <c r="FM56" s="227">
        <v>0.0027839082276744434</v>
      </c>
      <c r="FN56" s="138" t="s">
        <v>98</v>
      </c>
      <c r="FO56" s="229">
        <v>0</v>
      </c>
      <c r="FP56" s="229">
        <v>0</v>
      </c>
      <c r="FQ56" s="229">
        <v>1</v>
      </c>
      <c r="FR56" s="229">
        <v>0</v>
      </c>
      <c r="FS56" s="229">
        <v>0</v>
      </c>
      <c r="FT56" s="229">
        <v>0</v>
      </c>
      <c r="FU56" s="229">
        <v>0</v>
      </c>
      <c r="FV56" s="229">
        <v>0</v>
      </c>
      <c r="FW56" s="229">
        <v>-1</v>
      </c>
      <c r="FX56" s="229">
        <v>0</v>
      </c>
      <c r="FY56" s="229">
        <v>-1</v>
      </c>
      <c r="FZ56" s="229">
        <v>0</v>
      </c>
      <c r="GA56" s="229">
        <v>-1</v>
      </c>
      <c r="GB56" s="229">
        <v>0</v>
      </c>
      <c r="GC56" s="229">
        <v>-1</v>
      </c>
      <c r="GD56" s="229">
        <v>0</v>
      </c>
      <c r="GE56" s="230">
        <v>0</v>
      </c>
      <c r="GF56" s="230">
        <v>0</v>
      </c>
      <c r="GG56" s="229">
        <v>1</v>
      </c>
      <c r="GH56" s="229" t="e">
        <v>#VALUE!</v>
      </c>
      <c r="GI56" s="11"/>
      <c r="GJ56" s="229">
        <v>0</v>
      </c>
      <c r="GK56" s="229">
        <v>0</v>
      </c>
      <c r="GL56" s="229">
        <v>1</v>
      </c>
      <c r="GM56" s="229">
        <v>0</v>
      </c>
      <c r="GN56" s="229">
        <v>1</v>
      </c>
      <c r="GO56" s="229">
        <v>0</v>
      </c>
      <c r="GP56" s="229">
        <v>1</v>
      </c>
      <c r="GQ56" s="229">
        <v>0</v>
      </c>
      <c r="GR56" s="229">
        <v>1</v>
      </c>
      <c r="GS56" s="229">
        <v>0</v>
      </c>
      <c r="GT56" s="229">
        <v>1</v>
      </c>
      <c r="GU56" s="229">
        <v>1</v>
      </c>
      <c r="GV56" s="229">
        <v>0</v>
      </c>
      <c r="GW56" s="229">
        <v>0</v>
      </c>
      <c r="GX56" s="229">
        <v>1</v>
      </c>
      <c r="GY56" s="229">
        <v>0</v>
      </c>
      <c r="GZ56" s="229">
        <v>1</v>
      </c>
      <c r="HA56" s="229">
        <v>0</v>
      </c>
      <c r="HB56" s="229">
        <v>1</v>
      </c>
      <c r="HC56" s="229" t="e">
        <v>#DIV/0!</v>
      </c>
      <c r="HD56" s="11"/>
      <c r="HE56" s="229">
        <v>0</v>
      </c>
      <c r="HF56" s="229">
        <v>0</v>
      </c>
      <c r="HG56" s="229">
        <v>3</v>
      </c>
      <c r="HH56" s="229">
        <v>0</v>
      </c>
      <c r="HI56" s="229">
        <v>2</v>
      </c>
      <c r="HJ56" s="229">
        <v>0</v>
      </c>
      <c r="HK56" s="229">
        <v>2</v>
      </c>
      <c r="HL56" s="229">
        <v>0</v>
      </c>
      <c r="HM56" s="229">
        <v>6</v>
      </c>
      <c r="HN56" s="229">
        <v>0</v>
      </c>
      <c r="HO56" s="229">
        <v>6</v>
      </c>
      <c r="HP56" s="229">
        <v>2</v>
      </c>
      <c r="HQ56" s="229">
        <v>0</v>
      </c>
      <c r="HR56" s="229">
        <v>0</v>
      </c>
      <c r="HS56" s="229">
        <v>6</v>
      </c>
      <c r="HT56" s="229">
        <v>0</v>
      </c>
      <c r="HU56" s="229">
        <v>5</v>
      </c>
      <c r="HV56" s="229">
        <v>0</v>
      </c>
      <c r="HW56" s="229">
        <v>3</v>
      </c>
      <c r="HX56" s="229" t="e">
        <v>#DIV/0!</v>
      </c>
    </row>
    <row r="57" spans="1:232" s="8" customFormat="1" ht="12.75">
      <c r="A57" s="251"/>
      <c r="B57" s="187" t="s">
        <v>152</v>
      </c>
      <c r="C57" s="96">
        <v>459.4368246479882</v>
      </c>
      <c r="D57" s="96">
        <f t="shared" si="54"/>
        <v>40.909364583251005</v>
      </c>
      <c r="E57" s="96">
        <f t="shared" si="55"/>
        <v>20.705289487919</v>
      </c>
      <c r="F57" s="96">
        <f t="shared" si="21"/>
        <v>2.53</v>
      </c>
      <c r="G57" s="96">
        <v>14.153781474189389</v>
      </c>
      <c r="H57" s="161">
        <v>50.57711897653865</v>
      </c>
      <c r="I57" s="163"/>
      <c r="J57" s="189">
        <f t="shared" si="22"/>
        <v>-0.009358637975248532</v>
      </c>
      <c r="K57" s="190">
        <f t="shared" si="23"/>
        <v>-0.26744755600486236</v>
      </c>
      <c r="L57" s="183"/>
      <c r="M57" s="21" t="s">
        <v>152</v>
      </c>
      <c r="N57" s="70">
        <f t="shared" si="24"/>
        <v>-1</v>
      </c>
      <c r="O57" s="70">
        <f t="shared" si="25"/>
        <v>-1</v>
      </c>
      <c r="P57" s="70">
        <f t="shared" si="26"/>
        <v>-1</v>
      </c>
      <c r="Q57" s="70">
        <f t="shared" si="27"/>
        <v>-1</v>
      </c>
      <c r="R57" s="70">
        <f t="shared" si="28"/>
        <v>0</v>
      </c>
      <c r="S57" s="70">
        <f t="shared" si="29"/>
        <v>-1</v>
      </c>
      <c r="T57" s="70"/>
      <c r="U57" s="70"/>
      <c r="V57" s="70"/>
      <c r="W57" s="38"/>
      <c r="X57" s="38" t="s">
        <v>152</v>
      </c>
      <c r="Y57" s="38" t="b">
        <f t="shared" si="30"/>
        <v>1</v>
      </c>
      <c r="Z57" s="44" t="s">
        <v>152</v>
      </c>
      <c r="AA57" s="58">
        <v>459.4368246479882</v>
      </c>
      <c r="AB57" s="58">
        <v>459.4368246479882</v>
      </c>
      <c r="AC57" s="44">
        <v>1.1418308562095192</v>
      </c>
      <c r="AD57" s="18">
        <f t="shared" si="31"/>
        <v>-1</v>
      </c>
      <c r="AE57" s="38">
        <v>0</v>
      </c>
      <c r="AF57">
        <f t="shared" si="56"/>
        <v>493.44516550224654</v>
      </c>
      <c r="AG57">
        <f t="shared" si="32"/>
        <v>1.3037777041921637</v>
      </c>
      <c r="AH57">
        <f t="shared" si="57"/>
        <v>0.28140669228673665</v>
      </c>
      <c r="AI57" s="44" t="s">
        <v>152</v>
      </c>
      <c r="AJ57" s="38">
        <v>45</v>
      </c>
      <c r="AK57" s="38"/>
      <c r="AL57" s="38"/>
      <c r="AM57">
        <f t="shared" si="58"/>
        <v>45</v>
      </c>
      <c r="AN57" s="12" t="s">
        <v>152</v>
      </c>
      <c r="AO57" s="88">
        <v>6.457318947042</v>
      </c>
      <c r="AP57" s="89">
        <v>0.422058945228</v>
      </c>
      <c r="AQ57" s="90">
        <v>13.639667248507</v>
      </c>
      <c r="AR57" s="91">
        <v>0.842965540928</v>
      </c>
      <c r="AS57" s="90">
        <v>20.812378387702</v>
      </c>
      <c r="AT57" s="91">
        <v>0.801259161495</v>
      </c>
      <c r="AU57" s="88">
        <f t="shared" si="33"/>
        <v>40.909364583251005</v>
      </c>
      <c r="AV57" s="89">
        <f t="shared" si="51"/>
        <v>1.530740900318678</v>
      </c>
      <c r="AW57" s="88">
        <v>0.871223166048</v>
      </c>
      <c r="AX57" s="89">
        <v>0.16531607467</v>
      </c>
      <c r="AY57" s="90">
        <v>4.938902837141</v>
      </c>
      <c r="AZ57" s="91">
        <v>0.404916556327</v>
      </c>
      <c r="BA57" s="90">
        <v>14.89516348473</v>
      </c>
      <c r="BB57" s="91">
        <v>0.699161029111</v>
      </c>
      <c r="BC57" s="88">
        <f t="shared" si="34"/>
        <v>20.705289487919</v>
      </c>
      <c r="BD57" s="89">
        <f t="shared" si="52"/>
        <v>0.6801129667595662</v>
      </c>
      <c r="BE57" s="89"/>
      <c r="BF57" s="88">
        <f t="shared" si="35"/>
        <v>40.909364583251005</v>
      </c>
      <c r="BG57" s="88">
        <f t="shared" si="36"/>
        <v>1.530740900318678</v>
      </c>
      <c r="BH57" s="18">
        <f t="shared" si="37"/>
        <v>1</v>
      </c>
      <c r="BI57">
        <v>0</v>
      </c>
      <c r="BJ57">
        <f t="shared" si="59"/>
        <v>24.923668742609298</v>
      </c>
      <c r="BK57">
        <f t="shared" si="38"/>
        <v>2.343167703908437</v>
      </c>
      <c r="BL57">
        <f t="shared" si="60"/>
        <v>0.23940871419331136</v>
      </c>
      <c r="BM57" s="89"/>
      <c r="BN57" s="88">
        <f t="shared" si="39"/>
        <v>20.705289487919</v>
      </c>
      <c r="BO57" s="88">
        <f t="shared" si="40"/>
        <v>0.6801129667595662</v>
      </c>
      <c r="BP57" s="18">
        <f t="shared" si="41"/>
        <v>1</v>
      </c>
      <c r="BQ57">
        <v>0</v>
      </c>
      <c r="BR57">
        <f t="shared" si="61"/>
        <v>12.524167030826323</v>
      </c>
      <c r="BS57">
        <f t="shared" si="42"/>
        <v>0.46255364755449885</v>
      </c>
      <c r="BT57">
        <f t="shared" si="62"/>
        <v>0.1738196224807798</v>
      </c>
      <c r="BU57" s="89"/>
      <c r="BV57" s="89">
        <f t="shared" si="63"/>
        <v>45</v>
      </c>
      <c r="BW57" s="112" t="s">
        <v>152</v>
      </c>
      <c r="BX57" s="110">
        <v>2.53</v>
      </c>
      <c r="BY57" s="111">
        <v>0.25</v>
      </c>
      <c r="BZ57" s="18">
        <f t="shared" si="43"/>
        <v>-1</v>
      </c>
      <c r="CA57">
        <v>0</v>
      </c>
      <c r="CB57">
        <f t="shared" si="64"/>
        <v>7.661764705882353</v>
      </c>
      <c r="CC57">
        <f t="shared" si="44"/>
        <v>0.0625</v>
      </c>
      <c r="CD57">
        <f t="shared" si="65"/>
        <v>0.12015704832832647</v>
      </c>
      <c r="CE57" s="111"/>
      <c r="CF57" s="89" t="b">
        <f t="shared" si="45"/>
        <v>1</v>
      </c>
      <c r="CG57" s="89" t="b">
        <f t="shared" si="46"/>
        <v>1</v>
      </c>
      <c r="CH57" s="89"/>
      <c r="CI57" t="b">
        <f t="shared" si="53"/>
        <v>1</v>
      </c>
      <c r="CJ57" s="44" t="s">
        <v>152</v>
      </c>
      <c r="CK57" s="38">
        <v>45</v>
      </c>
      <c r="CL57" s="38">
        <f t="shared" si="66"/>
        <v>45</v>
      </c>
      <c r="CM57" s="6" t="s">
        <v>152</v>
      </c>
      <c r="CN57" s="22">
        <v>459.4368246479882</v>
      </c>
      <c r="CO57" s="5">
        <v>14.153781474189389</v>
      </c>
      <c r="CP57" s="62">
        <v>0.7985011718819466</v>
      </c>
      <c r="CQ57" s="18">
        <f t="shared" si="47"/>
        <v>0</v>
      </c>
      <c r="CR57">
        <v>0</v>
      </c>
      <c r="CS57">
        <f t="shared" si="67"/>
        <v>13.974967249845253</v>
      </c>
      <c r="CT57">
        <f t="shared" si="48"/>
        <v>0.637604121496842</v>
      </c>
      <c r="CU57">
        <f t="shared" si="68"/>
        <v>0.19098457607954186</v>
      </c>
      <c r="CV57" s="38"/>
      <c r="CW57" s="38"/>
      <c r="CX57" s="38">
        <f t="shared" si="69"/>
        <v>45</v>
      </c>
      <c r="CY57" s="6" t="s">
        <v>152</v>
      </c>
      <c r="CZ57" s="130">
        <v>50.57711897653865</v>
      </c>
      <c r="DA57" s="92">
        <v>1.435560562882035</v>
      </c>
      <c r="DB57" s="18">
        <f t="shared" si="49"/>
        <v>1</v>
      </c>
      <c r="DC57">
        <v>0</v>
      </c>
      <c r="DD57">
        <f t="shared" si="70"/>
        <v>38.27966235685449</v>
      </c>
      <c r="DE57">
        <f t="shared" si="50"/>
        <v>2.060834129702185</v>
      </c>
      <c r="DF57">
        <f t="shared" si="71"/>
        <v>0.23795841009601565</v>
      </c>
      <c r="DG57" s="38"/>
      <c r="DH57">
        <v>45</v>
      </c>
      <c r="DI57" s="138" t="s">
        <v>152</v>
      </c>
      <c r="DJ57" s="139">
        <v>0.3219511404778091</v>
      </c>
      <c r="DK57" s="139">
        <v>0.6086637681924558</v>
      </c>
      <c r="DL57" s="139">
        <v>-0.009358637975248532</v>
      </c>
      <c r="DM57" s="139">
        <v>0.3444147186131336</v>
      </c>
      <c r="DN57" s="225">
        <v>0.46553951154526124</v>
      </c>
      <c r="DO57" s="139">
        <v>-0.26744755600486236</v>
      </c>
      <c r="DP57" s="226"/>
      <c r="DQ57" s="11" t="b">
        <v>1</v>
      </c>
      <c r="DR57" s="227">
        <v>0.46553951154526124</v>
      </c>
      <c r="DS57" s="227">
        <v>-0.26744755600486236</v>
      </c>
      <c r="DT57" s="227">
        <v>0.07096400327167554</v>
      </c>
      <c r="DU57" s="228" t="s">
        <v>17</v>
      </c>
      <c r="DV57" s="6" t="s">
        <v>152</v>
      </c>
      <c r="DW57" s="11">
        <v>0</v>
      </c>
      <c r="DX57" s="226" t="s">
        <v>17</v>
      </c>
      <c r="DY57" s="227">
        <v>-0.19898579058409022</v>
      </c>
      <c r="DZ57" s="227">
        <v>0.0023060265804477416</v>
      </c>
      <c r="EA57" s="227">
        <v>0.3219511404778091</v>
      </c>
      <c r="EB57" s="227">
        <v>0.0038538633793578987</v>
      </c>
      <c r="EC57" s="227">
        <v>0.6086637681924558</v>
      </c>
      <c r="ED57" s="227">
        <v>0.0022834632235714707</v>
      </c>
      <c r="EE57" s="227">
        <v>-0.009358637975248532</v>
      </c>
      <c r="EF57" s="227">
        <v>0.002712874445398467</v>
      </c>
      <c r="EG57" s="227">
        <v>0.5354003947615257</v>
      </c>
      <c r="EH57" s="227">
        <v>0.0019164048886172902</v>
      </c>
      <c r="EI57" s="227">
        <v>0.551734429663405</v>
      </c>
      <c r="EJ57" s="227">
        <v>0.0017601967270674508</v>
      </c>
      <c r="EK57" s="227">
        <v>0.3444147186131336</v>
      </c>
      <c r="EL57" s="227">
        <v>0.0032517490016361703</v>
      </c>
      <c r="EM57" s="227">
        <v>0.46553951154526124</v>
      </c>
      <c r="EN57" s="227">
        <v>0.003915232946943688</v>
      </c>
      <c r="EO57" s="227">
        <v>0.26744755600486236</v>
      </c>
      <c r="EP57" s="227">
        <v>0.0014132749578955747</v>
      </c>
      <c r="EQ57" s="227">
        <v>0.07096400327167554</v>
      </c>
      <c r="ER57" s="227">
        <v>0.0015338674221341273</v>
      </c>
      <c r="ES57" s="227"/>
      <c r="ET57" s="227">
        <v>-0.12590559469134097</v>
      </c>
      <c r="EU57" s="227">
        <v>0.0035082308400226003</v>
      </c>
      <c r="EV57" s="227">
        <v>-0.07208913079049489</v>
      </c>
      <c r="EW57" s="227">
        <v>0.003928228816148816</v>
      </c>
      <c r="EX57" s="227">
        <v>0.03304725547420101</v>
      </c>
      <c r="EY57" s="227">
        <v>0.00443075771096332</v>
      </c>
      <c r="EZ57" s="227">
        <v>0.14310273888221395</v>
      </c>
      <c r="FA57" s="227">
        <v>0.0029782603679112166</v>
      </c>
      <c r="FB57" s="227">
        <v>0.15256766796186208</v>
      </c>
      <c r="FC57" s="227">
        <v>0.004064948360598995</v>
      </c>
      <c r="FD57" s="227">
        <v>0.06242729362070502</v>
      </c>
      <c r="FE57" s="227">
        <v>0.0034156256561377572</v>
      </c>
      <c r="FF57" s="227">
        <v>0.12989810007981692</v>
      </c>
      <c r="FG57" s="227">
        <v>0.003646707513655568</v>
      </c>
      <c r="FH57" s="227">
        <v>-0.07566931655273802</v>
      </c>
      <c r="FI57" s="227">
        <v>0.00449458262776366</v>
      </c>
      <c r="FJ57" s="227">
        <v>-0.14897245070493004</v>
      </c>
      <c r="FK57" s="227">
        <v>0.00336327725209607</v>
      </c>
      <c r="FL57" s="227">
        <v>0.2670958884502646</v>
      </c>
      <c r="FM57" s="227">
        <v>0.0027839082276744434</v>
      </c>
      <c r="FN57" s="138" t="s">
        <v>152</v>
      </c>
      <c r="FO57" s="229">
        <v>-1</v>
      </c>
      <c r="FP57" s="229">
        <v>0</v>
      </c>
      <c r="FQ57" s="229">
        <v>1</v>
      </c>
      <c r="FR57" s="229">
        <v>0</v>
      </c>
      <c r="FS57" s="229">
        <v>1</v>
      </c>
      <c r="FT57" s="229">
        <v>0</v>
      </c>
      <c r="FU57" s="229">
        <v>-1</v>
      </c>
      <c r="FV57" s="229">
        <v>0</v>
      </c>
      <c r="FW57" s="229">
        <v>1</v>
      </c>
      <c r="FX57" s="229">
        <v>0</v>
      </c>
      <c r="FY57" s="229">
        <v>1</v>
      </c>
      <c r="FZ57" s="229">
        <v>0</v>
      </c>
      <c r="GA57" s="229">
        <v>1</v>
      </c>
      <c r="GB57" s="229">
        <v>0</v>
      </c>
      <c r="GC57" s="229">
        <v>1</v>
      </c>
      <c r="GD57" s="229">
        <v>0</v>
      </c>
      <c r="GE57" s="230">
        <v>1</v>
      </c>
      <c r="GF57" s="230">
        <v>0</v>
      </c>
      <c r="GG57" s="229">
        <v>-1</v>
      </c>
      <c r="GH57" s="229" t="e">
        <v>#VALUE!</v>
      </c>
      <c r="GI57" s="11"/>
      <c r="GJ57" s="229">
        <v>1</v>
      </c>
      <c r="GK57" s="229">
        <v>0</v>
      </c>
      <c r="GL57" s="229">
        <v>1</v>
      </c>
      <c r="GM57" s="229">
        <v>0</v>
      </c>
      <c r="GN57" s="229">
        <v>1</v>
      </c>
      <c r="GO57" s="229">
        <v>0</v>
      </c>
      <c r="GP57" s="229">
        <v>1</v>
      </c>
      <c r="GQ57" s="229">
        <v>0</v>
      </c>
      <c r="GR57" s="229">
        <v>1</v>
      </c>
      <c r="GS57" s="229">
        <v>0</v>
      </c>
      <c r="GT57" s="229">
        <v>1</v>
      </c>
      <c r="GU57" s="229">
        <v>0</v>
      </c>
      <c r="GV57" s="229">
        <v>1</v>
      </c>
      <c r="GW57" s="229">
        <v>0</v>
      </c>
      <c r="GX57" s="229">
        <v>1</v>
      </c>
      <c r="GY57" s="229">
        <v>0</v>
      </c>
      <c r="GZ57" s="229">
        <v>1</v>
      </c>
      <c r="HA57" s="229">
        <v>0</v>
      </c>
      <c r="HB57" s="229">
        <v>1</v>
      </c>
      <c r="HC57" s="229" t="e">
        <v>#DIV/0!</v>
      </c>
      <c r="HD57" s="11"/>
      <c r="HE57" s="229">
        <v>6</v>
      </c>
      <c r="HF57" s="229">
        <v>0</v>
      </c>
      <c r="HG57" s="229">
        <v>3</v>
      </c>
      <c r="HH57" s="229">
        <v>0</v>
      </c>
      <c r="HI57" s="229">
        <v>3</v>
      </c>
      <c r="HJ57" s="229">
        <v>0</v>
      </c>
      <c r="HK57" s="229">
        <v>6</v>
      </c>
      <c r="HL57" s="229">
        <v>0</v>
      </c>
      <c r="HM57" s="229">
        <v>3</v>
      </c>
      <c r="HN57" s="229">
        <v>0</v>
      </c>
      <c r="HO57" s="229">
        <v>3</v>
      </c>
      <c r="HP57" s="229">
        <v>0</v>
      </c>
      <c r="HQ57" s="229">
        <v>3</v>
      </c>
      <c r="HR57" s="229">
        <v>0</v>
      </c>
      <c r="HS57" s="229">
        <v>3</v>
      </c>
      <c r="HT57" s="229">
        <v>0</v>
      </c>
      <c r="HU57" s="229">
        <v>3</v>
      </c>
      <c r="HV57" s="229">
        <v>0</v>
      </c>
      <c r="HW57" s="229">
        <v>1</v>
      </c>
      <c r="HX57" s="229" t="e">
        <v>#DIV/0!</v>
      </c>
    </row>
    <row r="58" spans="1:232" s="8" customFormat="1" ht="12.75">
      <c r="A58" s="203"/>
      <c r="B58" s="187" t="s">
        <v>95</v>
      </c>
      <c r="C58" s="96">
        <v>459.39595879673226</v>
      </c>
      <c r="D58" s="96">
        <f t="shared" si="54"/>
        <v>36.286284090281</v>
      </c>
      <c r="E58" s="96">
        <f t="shared" si="55"/>
        <v>18.608625942344002</v>
      </c>
      <c r="F58" s="96">
        <f t="shared" si="21"/>
        <v>4.7</v>
      </c>
      <c r="G58" s="96">
        <v>11.27708021798075</v>
      </c>
      <c r="H58" s="161">
        <v>37.498108478213325</v>
      </c>
      <c r="I58" s="163"/>
      <c r="J58" s="189">
        <f t="shared" si="22"/>
        <v>0.30958405357176616</v>
      </c>
      <c r="K58" s="190">
        <f t="shared" si="23"/>
        <v>0.2883680070332472</v>
      </c>
      <c r="L58" s="183"/>
      <c r="M58" s="21" t="s">
        <v>95</v>
      </c>
      <c r="N58" s="70">
        <f t="shared" si="24"/>
        <v>-1</v>
      </c>
      <c r="O58" s="70">
        <f t="shared" si="25"/>
        <v>-1</v>
      </c>
      <c r="P58" s="70">
        <f t="shared" si="26"/>
        <v>-1</v>
      </c>
      <c r="Q58" s="70">
        <f t="shared" si="27"/>
        <v>-1</v>
      </c>
      <c r="R58" s="70">
        <f t="shared" si="28"/>
        <v>1</v>
      </c>
      <c r="S58" s="70">
        <f t="shared" si="29"/>
        <v>0</v>
      </c>
      <c r="T58" s="70"/>
      <c r="U58" s="70"/>
      <c r="V58" s="70"/>
      <c r="W58" s="38"/>
      <c r="X58" s="38" t="s">
        <v>95</v>
      </c>
      <c r="Y58" s="38" t="b">
        <f t="shared" si="30"/>
        <v>1</v>
      </c>
      <c r="Z58" s="44" t="s">
        <v>95</v>
      </c>
      <c r="AA58" s="58">
        <v>459.39595879673226</v>
      </c>
      <c r="AB58" s="58">
        <v>459.39595879673226</v>
      </c>
      <c r="AC58" s="44">
        <v>3.336089447248837</v>
      </c>
      <c r="AD58" s="18">
        <f t="shared" si="31"/>
        <v>-1</v>
      </c>
      <c r="AE58" s="38">
        <v>0</v>
      </c>
      <c r="AF58">
        <f t="shared" si="56"/>
        <v>493.44516550224654</v>
      </c>
      <c r="AG58">
        <f t="shared" si="32"/>
        <v>11.12949280004505</v>
      </c>
      <c r="AH58">
        <f t="shared" si="57"/>
        <v>0.28140669228673665</v>
      </c>
      <c r="AI58" s="44" t="s">
        <v>95</v>
      </c>
      <c r="AJ58" s="38">
        <v>46</v>
      </c>
      <c r="AK58" s="38"/>
      <c r="AL58" s="38"/>
      <c r="AM58">
        <f t="shared" si="58"/>
        <v>46</v>
      </c>
      <c r="AN58" s="12" t="s">
        <v>95</v>
      </c>
      <c r="AO58" s="88">
        <v>2.563100472091</v>
      </c>
      <c r="AP58" s="89">
        <v>0.627163291562</v>
      </c>
      <c r="AQ58" s="90">
        <v>9.95027461448</v>
      </c>
      <c r="AR58" s="91">
        <v>0.974261426069</v>
      </c>
      <c r="AS58" s="90">
        <v>23.77290900371</v>
      </c>
      <c r="AT58" s="91">
        <v>1.131928351635</v>
      </c>
      <c r="AU58" s="88">
        <f t="shared" si="33"/>
        <v>36.286284090281</v>
      </c>
      <c r="AV58" s="89">
        <f t="shared" si="51"/>
        <v>2.623780913844012</v>
      </c>
      <c r="AW58" s="88">
        <v>0.613973059877</v>
      </c>
      <c r="AX58" s="89">
        <v>0.21909116948</v>
      </c>
      <c r="AY58" s="90">
        <v>3.757130302944</v>
      </c>
      <c r="AZ58" s="91">
        <v>0.592544989246</v>
      </c>
      <c r="BA58" s="90">
        <v>14.237522579523</v>
      </c>
      <c r="BB58" s="91">
        <v>0.98295999661</v>
      </c>
      <c r="BC58" s="88">
        <f t="shared" si="34"/>
        <v>18.608625942344002</v>
      </c>
      <c r="BD58" s="89">
        <f t="shared" si="52"/>
        <v>1.3653208597601876</v>
      </c>
      <c r="BE58" s="89"/>
      <c r="BF58" s="88">
        <f t="shared" si="35"/>
        <v>36.286284090281</v>
      </c>
      <c r="BG58" s="88">
        <f t="shared" si="36"/>
        <v>2.623780913844012</v>
      </c>
      <c r="BH58" s="18">
        <f t="shared" si="37"/>
        <v>1</v>
      </c>
      <c r="BI58">
        <v>0</v>
      </c>
      <c r="BJ58">
        <f t="shared" si="59"/>
        <v>24.923668742609298</v>
      </c>
      <c r="BK58">
        <f t="shared" si="38"/>
        <v>6.884226283852119</v>
      </c>
      <c r="BL58">
        <f t="shared" si="60"/>
        <v>0.23940871419331136</v>
      </c>
      <c r="BM58" s="89"/>
      <c r="BN58" s="88">
        <f t="shared" si="39"/>
        <v>18.608625942344002</v>
      </c>
      <c r="BO58" s="88">
        <f t="shared" si="40"/>
        <v>1.3653208597601876</v>
      </c>
      <c r="BP58" s="18">
        <f t="shared" si="41"/>
        <v>1</v>
      </c>
      <c r="BQ58">
        <v>0</v>
      </c>
      <c r="BR58">
        <f t="shared" si="61"/>
        <v>12.524167030826323</v>
      </c>
      <c r="BS58">
        <f t="shared" si="42"/>
        <v>1.8641010500962978</v>
      </c>
      <c r="BT58">
        <f t="shared" si="62"/>
        <v>0.1738196224807798</v>
      </c>
      <c r="BU58" s="89"/>
      <c r="BV58" s="89">
        <f t="shared" si="63"/>
        <v>46</v>
      </c>
      <c r="BW58" s="109" t="s">
        <v>95</v>
      </c>
      <c r="BX58" s="110">
        <v>4.7</v>
      </c>
      <c r="BY58" s="111">
        <v>0.49</v>
      </c>
      <c r="BZ58" s="18">
        <f t="shared" si="43"/>
        <v>-1</v>
      </c>
      <c r="CA58">
        <v>0</v>
      </c>
      <c r="CB58">
        <f t="shared" si="64"/>
        <v>7.661764705882353</v>
      </c>
      <c r="CC58">
        <f t="shared" si="44"/>
        <v>0.24009999999999998</v>
      </c>
      <c r="CD58">
        <f t="shared" si="65"/>
        <v>0.12015704832832647</v>
      </c>
      <c r="CE58" s="111"/>
      <c r="CF58" s="89" t="b">
        <f t="shared" si="45"/>
        <v>1</v>
      </c>
      <c r="CG58" s="89" t="b">
        <f t="shared" si="46"/>
        <v>1</v>
      </c>
      <c r="CH58" s="89"/>
      <c r="CI58" t="b">
        <f t="shared" si="53"/>
        <v>1</v>
      </c>
      <c r="CJ58" s="44" t="s">
        <v>95</v>
      </c>
      <c r="CK58" s="38">
        <v>46</v>
      </c>
      <c r="CL58" s="38">
        <f t="shared" si="66"/>
        <v>46</v>
      </c>
      <c r="CM58" s="3" t="s">
        <v>95</v>
      </c>
      <c r="CN58" s="22">
        <v>459.39595879673226</v>
      </c>
      <c r="CO58" s="26">
        <v>11.27708021798075</v>
      </c>
      <c r="CP58" s="64">
        <v>1.3501621189569626</v>
      </c>
      <c r="CQ58" s="18">
        <f t="shared" si="47"/>
        <v>-1</v>
      </c>
      <c r="CR58">
        <v>0</v>
      </c>
      <c r="CS58">
        <f t="shared" si="67"/>
        <v>13.974967249845253</v>
      </c>
      <c r="CT58">
        <f t="shared" si="48"/>
        <v>1.8229377474663553</v>
      </c>
      <c r="CU58">
        <f t="shared" si="68"/>
        <v>0.19098457607954186</v>
      </c>
      <c r="CV58" s="38"/>
      <c r="CW58" s="38"/>
      <c r="CX58" s="38">
        <f t="shared" si="69"/>
        <v>46</v>
      </c>
      <c r="CY58" s="3" t="s">
        <v>95</v>
      </c>
      <c r="CZ58" s="22">
        <v>37.498108478213325</v>
      </c>
      <c r="DA58" s="92">
        <v>2.5395738312666425</v>
      </c>
      <c r="DB58" s="18">
        <f t="shared" si="49"/>
        <v>0</v>
      </c>
      <c r="DC58">
        <v>0</v>
      </c>
      <c r="DD58">
        <f t="shared" si="70"/>
        <v>38.27966235685449</v>
      </c>
      <c r="DE58">
        <f t="shared" si="50"/>
        <v>6.4494352444543335</v>
      </c>
      <c r="DF58">
        <f t="shared" si="71"/>
        <v>0.23795841009601565</v>
      </c>
      <c r="DG58" s="38"/>
      <c r="DH58">
        <v>46</v>
      </c>
      <c r="DI58" s="138" t="s">
        <v>95</v>
      </c>
      <c r="DJ58" s="139">
        <v>0.18365110232312737</v>
      </c>
      <c r="DK58" s="139">
        <v>0.08020688891171049</v>
      </c>
      <c r="DL58" s="139">
        <v>0.30958405357176616</v>
      </c>
      <c r="DM58" s="139">
        <v>0.2624291730923391</v>
      </c>
      <c r="DN58" s="225">
        <v>0.016483523328992743</v>
      </c>
      <c r="DO58" s="139">
        <v>0.2883680070332472</v>
      </c>
      <c r="DP58" s="226"/>
      <c r="DQ58" s="11" t="b">
        <v>1</v>
      </c>
      <c r="DR58" s="227">
        <v>0.016483523328992743</v>
      </c>
      <c r="DS58" s="227">
        <v>0.2883680070332472</v>
      </c>
      <c r="DT58" s="227">
        <v>0.5773452575317788</v>
      </c>
      <c r="DU58" s="228" t="s">
        <v>6</v>
      </c>
      <c r="DV58" s="3" t="s">
        <v>95</v>
      </c>
      <c r="DW58" s="11">
        <v>0</v>
      </c>
      <c r="DX58" s="226" t="s">
        <v>6</v>
      </c>
      <c r="DY58" s="227">
        <v>-0.12410120401714</v>
      </c>
      <c r="DZ58" s="227">
        <v>0.08474108261375109</v>
      </c>
      <c r="EA58" s="227">
        <v>0.18365110232312737</v>
      </c>
      <c r="EB58" s="227">
        <v>0.06452041420140112</v>
      </c>
      <c r="EC58" s="227">
        <v>0.08020688891171049</v>
      </c>
      <c r="ED58" s="227">
        <v>0.04720475972438412</v>
      </c>
      <c r="EE58" s="227">
        <v>0.30958405357176616</v>
      </c>
      <c r="EF58" s="227">
        <v>0.0998943006482399</v>
      </c>
      <c r="EG58" s="227">
        <v>0.03941683292448121</v>
      </c>
      <c r="EH58" s="227">
        <v>0.053029552606990785</v>
      </c>
      <c r="EI58" s="227">
        <v>-0.07574971287352542</v>
      </c>
      <c r="EJ58" s="227">
        <v>0.06002659571712608</v>
      </c>
      <c r="EK58" s="227">
        <v>0.2624291730923391</v>
      </c>
      <c r="EL58" s="227">
        <v>0.053769560915482864</v>
      </c>
      <c r="EM58" s="227">
        <v>0.016483523328992743</v>
      </c>
      <c r="EN58" s="227">
        <v>0.07286064346603613</v>
      </c>
      <c r="EO58" s="227">
        <v>-0.2883680070332472</v>
      </c>
      <c r="EP58" s="227">
        <v>0.056632396119158344</v>
      </c>
      <c r="EQ58" s="227">
        <v>0.5773452575317788</v>
      </c>
      <c r="ER58" s="227">
        <v>0.04814570131485708</v>
      </c>
      <c r="ES58" s="227"/>
      <c r="ET58" s="227">
        <v>-0.12590559469134097</v>
      </c>
      <c r="EU58" s="227">
        <v>0.0035082308400226003</v>
      </c>
      <c r="EV58" s="227">
        <v>-0.07208913079049489</v>
      </c>
      <c r="EW58" s="227">
        <v>0.003928228816148816</v>
      </c>
      <c r="EX58" s="227">
        <v>0.03304725547420101</v>
      </c>
      <c r="EY58" s="227">
        <v>0.00443075771096332</v>
      </c>
      <c r="EZ58" s="227">
        <v>0.14310273888221395</v>
      </c>
      <c r="FA58" s="227">
        <v>0.0029782603679112166</v>
      </c>
      <c r="FB58" s="227">
        <v>0.15256766796186208</v>
      </c>
      <c r="FC58" s="227">
        <v>0.004064948360598995</v>
      </c>
      <c r="FD58" s="227">
        <v>0.06242729362070502</v>
      </c>
      <c r="FE58" s="227">
        <v>0.0034156256561377572</v>
      </c>
      <c r="FF58" s="227">
        <v>0.12989810007981692</v>
      </c>
      <c r="FG58" s="227">
        <v>0.003646707513655568</v>
      </c>
      <c r="FH58" s="227">
        <v>-0.07566931655273802</v>
      </c>
      <c r="FI58" s="227">
        <v>0.00449458262776366</v>
      </c>
      <c r="FJ58" s="227">
        <v>-0.14897245070493004</v>
      </c>
      <c r="FK58" s="227">
        <v>0.00336327725209607</v>
      </c>
      <c r="FL58" s="227">
        <v>0.2670958884502646</v>
      </c>
      <c r="FM58" s="227">
        <v>0.0027839082276744434</v>
      </c>
      <c r="FN58" s="138" t="s">
        <v>95</v>
      </c>
      <c r="FO58" s="229">
        <v>0</v>
      </c>
      <c r="FP58" s="229">
        <v>0</v>
      </c>
      <c r="FQ58" s="229">
        <v>1</v>
      </c>
      <c r="FR58" s="229">
        <v>0</v>
      </c>
      <c r="FS58" s="229">
        <v>0</v>
      </c>
      <c r="FT58" s="229">
        <v>0</v>
      </c>
      <c r="FU58" s="229">
        <v>0</v>
      </c>
      <c r="FV58" s="229">
        <v>0</v>
      </c>
      <c r="FW58" s="229">
        <v>-1</v>
      </c>
      <c r="FX58" s="229">
        <v>0</v>
      </c>
      <c r="FY58" s="229">
        <v>-1</v>
      </c>
      <c r="FZ58" s="229">
        <v>0</v>
      </c>
      <c r="GA58" s="229">
        <v>1</v>
      </c>
      <c r="GB58" s="229">
        <v>0</v>
      </c>
      <c r="GC58" s="229">
        <v>0</v>
      </c>
      <c r="GD58" s="229">
        <v>0</v>
      </c>
      <c r="GE58" s="230">
        <v>-1</v>
      </c>
      <c r="GF58" s="230">
        <v>0</v>
      </c>
      <c r="GG58" s="229">
        <v>1</v>
      </c>
      <c r="GH58" s="229" t="e">
        <v>#VALUE!</v>
      </c>
      <c r="GI58" s="11"/>
      <c r="GJ58" s="229">
        <v>0</v>
      </c>
      <c r="GK58" s="229">
        <v>0</v>
      </c>
      <c r="GL58" s="229">
        <v>1</v>
      </c>
      <c r="GM58" s="229">
        <v>0</v>
      </c>
      <c r="GN58" s="229">
        <v>0</v>
      </c>
      <c r="GO58" s="229">
        <v>0</v>
      </c>
      <c r="GP58" s="229">
        <v>1</v>
      </c>
      <c r="GQ58" s="229">
        <v>1</v>
      </c>
      <c r="GR58" s="229">
        <v>0</v>
      </c>
      <c r="GS58" s="229">
        <v>0</v>
      </c>
      <c r="GT58" s="229">
        <v>0</v>
      </c>
      <c r="GU58" s="229">
        <v>0</v>
      </c>
      <c r="GV58" s="229">
        <v>1</v>
      </c>
      <c r="GW58" s="229">
        <v>1</v>
      </c>
      <c r="GX58" s="229">
        <v>0</v>
      </c>
      <c r="GY58" s="229">
        <v>0</v>
      </c>
      <c r="GZ58" s="229">
        <v>1</v>
      </c>
      <c r="HA58" s="229">
        <v>0</v>
      </c>
      <c r="HB58" s="229">
        <v>1</v>
      </c>
      <c r="HC58" s="229" t="e">
        <v>#DIV/0!</v>
      </c>
      <c r="HD58" s="11"/>
      <c r="HE58" s="229">
        <v>0</v>
      </c>
      <c r="HF58" s="229">
        <v>0</v>
      </c>
      <c r="HG58" s="229">
        <v>3</v>
      </c>
      <c r="HH58" s="229">
        <v>0</v>
      </c>
      <c r="HI58" s="229">
        <v>0</v>
      </c>
      <c r="HJ58" s="229">
        <v>0</v>
      </c>
      <c r="HK58" s="229">
        <v>2</v>
      </c>
      <c r="HL58" s="229">
        <v>2</v>
      </c>
      <c r="HM58" s="229">
        <v>0</v>
      </c>
      <c r="HN58" s="229">
        <v>0</v>
      </c>
      <c r="HO58" s="229">
        <v>0</v>
      </c>
      <c r="HP58" s="229">
        <v>0</v>
      </c>
      <c r="HQ58" s="229">
        <v>3</v>
      </c>
      <c r="HR58" s="229">
        <v>2</v>
      </c>
      <c r="HS58" s="229">
        <v>0</v>
      </c>
      <c r="HT58" s="229">
        <v>0</v>
      </c>
      <c r="HU58" s="229">
        <v>6</v>
      </c>
      <c r="HV58" s="229">
        <v>0</v>
      </c>
      <c r="HW58" s="229">
        <v>3</v>
      </c>
      <c r="HX58" s="229" t="e">
        <v>#DIV/0!</v>
      </c>
    </row>
    <row r="59" spans="1:232" s="8" customFormat="1" ht="12.75">
      <c r="A59" s="203"/>
      <c r="B59" s="187" t="s">
        <v>147</v>
      </c>
      <c r="C59" s="96">
        <v>442.0166955571849</v>
      </c>
      <c r="D59" s="96">
        <f t="shared" si="54"/>
        <v>42.596151595982</v>
      </c>
      <c r="E59" s="96">
        <f t="shared" si="55"/>
        <v>22.94635509984</v>
      </c>
      <c r="F59" s="96">
        <f t="shared" si="21"/>
        <v>3.64</v>
      </c>
      <c r="G59" s="96">
        <v>9.815056892918658</v>
      </c>
      <c r="H59" s="161">
        <v>26.874268592206995</v>
      </c>
      <c r="I59" s="163"/>
      <c r="J59" s="189">
        <f t="shared" si="22"/>
        <v>0.057111312253958685</v>
      </c>
      <c r="K59" s="190">
        <f t="shared" si="23"/>
        <v>0.10849011034107045</v>
      </c>
      <c r="L59" s="183"/>
      <c r="M59" s="21" t="s">
        <v>147</v>
      </c>
      <c r="N59" s="70">
        <f t="shared" si="24"/>
        <v>-1</v>
      </c>
      <c r="O59" s="70">
        <f t="shared" si="25"/>
        <v>-1</v>
      </c>
      <c r="P59" s="70">
        <f t="shared" si="26"/>
        <v>-1</v>
      </c>
      <c r="Q59" s="70">
        <f t="shared" si="27"/>
        <v>-1</v>
      </c>
      <c r="R59" s="70">
        <f t="shared" si="28"/>
        <v>1</v>
      </c>
      <c r="S59" s="70">
        <f t="shared" si="29"/>
        <v>1</v>
      </c>
      <c r="T59" s="70"/>
      <c r="U59" s="70"/>
      <c r="V59" s="70"/>
      <c r="W59" s="38"/>
      <c r="X59" s="38" t="s">
        <v>147</v>
      </c>
      <c r="Y59" s="38" t="b">
        <f t="shared" si="30"/>
        <v>1</v>
      </c>
      <c r="Z59" s="44" t="s">
        <v>147</v>
      </c>
      <c r="AA59" s="58">
        <v>442.0166955571849</v>
      </c>
      <c r="AB59" s="58">
        <v>442.0166955571849</v>
      </c>
      <c r="AC59" s="44">
        <v>2.4332402239295443</v>
      </c>
      <c r="AD59" s="18">
        <f t="shared" si="31"/>
        <v>-1</v>
      </c>
      <c r="AE59" s="38">
        <v>0</v>
      </c>
      <c r="AF59">
        <f t="shared" si="56"/>
        <v>493.44516550224654</v>
      </c>
      <c r="AG59">
        <f t="shared" si="32"/>
        <v>5.920657987348699</v>
      </c>
      <c r="AH59">
        <f t="shared" si="57"/>
        <v>0.28140669228673665</v>
      </c>
      <c r="AI59" s="44" t="s">
        <v>147</v>
      </c>
      <c r="AJ59" s="38">
        <v>47</v>
      </c>
      <c r="AK59" s="38"/>
      <c r="AL59" s="38"/>
      <c r="AM59">
        <f t="shared" si="58"/>
        <v>47</v>
      </c>
      <c r="AN59" s="12" t="s">
        <v>147</v>
      </c>
      <c r="AO59" s="88">
        <v>3.222895685307</v>
      </c>
      <c r="AP59" s="89">
        <v>0.577738995699</v>
      </c>
      <c r="AQ59" s="90">
        <v>12.363866374863</v>
      </c>
      <c r="AR59" s="91">
        <v>0.982167586486</v>
      </c>
      <c r="AS59" s="90">
        <v>27.009389535812</v>
      </c>
      <c r="AT59" s="91">
        <v>1.387350924539</v>
      </c>
      <c r="AU59" s="88">
        <f t="shared" si="33"/>
        <v>42.596151595982</v>
      </c>
      <c r="AV59" s="89">
        <f t="shared" si="51"/>
        <v>3.2231781029142414</v>
      </c>
      <c r="AW59" s="88">
        <v>0.716841159319</v>
      </c>
      <c r="AX59" s="89">
        <v>0.278022494887</v>
      </c>
      <c r="AY59" s="90">
        <v>5.135874837022</v>
      </c>
      <c r="AZ59" s="91">
        <v>0.686397466572</v>
      </c>
      <c r="BA59" s="90">
        <v>17.093639103499</v>
      </c>
      <c r="BB59" s="91">
        <v>1.21418352538</v>
      </c>
      <c r="BC59" s="88">
        <f t="shared" si="34"/>
        <v>22.94635509984</v>
      </c>
      <c r="BD59" s="89">
        <f t="shared" si="52"/>
        <v>2.0226796230838566</v>
      </c>
      <c r="BE59" s="89"/>
      <c r="BF59" s="88">
        <f t="shared" si="35"/>
        <v>42.596151595982</v>
      </c>
      <c r="BG59" s="88">
        <f t="shared" si="36"/>
        <v>3.2231781029142414</v>
      </c>
      <c r="BH59" s="18">
        <f t="shared" si="37"/>
        <v>1</v>
      </c>
      <c r="BI59">
        <v>0</v>
      </c>
      <c r="BJ59">
        <f t="shared" si="59"/>
        <v>24.923668742609298</v>
      </c>
      <c r="BK59">
        <f t="shared" si="38"/>
        <v>10.388877083105848</v>
      </c>
      <c r="BL59">
        <f t="shared" si="60"/>
        <v>0.23940871419331136</v>
      </c>
      <c r="BM59" s="89"/>
      <c r="BN59" s="88">
        <f t="shared" si="39"/>
        <v>22.94635509984</v>
      </c>
      <c r="BO59" s="88">
        <f t="shared" si="40"/>
        <v>2.0226796230838566</v>
      </c>
      <c r="BP59" s="18">
        <f t="shared" si="41"/>
        <v>1</v>
      </c>
      <c r="BQ59">
        <v>0</v>
      </c>
      <c r="BR59">
        <f t="shared" si="61"/>
        <v>12.524167030826323</v>
      </c>
      <c r="BS59">
        <f t="shared" si="42"/>
        <v>4.091232857638652</v>
      </c>
      <c r="BT59">
        <f t="shared" si="62"/>
        <v>0.1738196224807798</v>
      </c>
      <c r="BU59" s="89"/>
      <c r="BV59" s="89">
        <f t="shared" si="63"/>
        <v>47</v>
      </c>
      <c r="BW59" s="112" t="s">
        <v>147</v>
      </c>
      <c r="BX59" s="110">
        <v>3.64</v>
      </c>
      <c r="BY59" s="111">
        <v>0.41000000000000003</v>
      </c>
      <c r="BZ59" s="18">
        <f t="shared" si="43"/>
        <v>-1</v>
      </c>
      <c r="CA59">
        <v>0</v>
      </c>
      <c r="CB59">
        <f t="shared" si="64"/>
        <v>7.661764705882353</v>
      </c>
      <c r="CC59">
        <f t="shared" si="44"/>
        <v>0.16810000000000003</v>
      </c>
      <c r="CD59">
        <f t="shared" si="65"/>
        <v>0.12015704832832647</v>
      </c>
      <c r="CE59" s="111"/>
      <c r="CF59" s="89" t="b">
        <f t="shared" si="45"/>
        <v>1</v>
      </c>
      <c r="CG59" s="89" t="b">
        <f t="shared" si="46"/>
        <v>1</v>
      </c>
      <c r="CH59" s="89"/>
      <c r="CI59" t="b">
        <f t="shared" si="53"/>
        <v>1</v>
      </c>
      <c r="CJ59" s="44" t="s">
        <v>147</v>
      </c>
      <c r="CK59" s="38">
        <v>47</v>
      </c>
      <c r="CL59" s="38">
        <f t="shared" si="66"/>
        <v>47</v>
      </c>
      <c r="CM59" s="6" t="s">
        <v>147</v>
      </c>
      <c r="CN59" s="22">
        <v>442.0166955571849</v>
      </c>
      <c r="CO59" s="26">
        <v>9.815056892918658</v>
      </c>
      <c r="CP59" s="64">
        <v>1.0207249024454472</v>
      </c>
      <c r="CQ59" s="18">
        <f t="shared" si="47"/>
        <v>-1</v>
      </c>
      <c r="CR59">
        <v>0</v>
      </c>
      <c r="CS59">
        <f t="shared" si="67"/>
        <v>13.974967249845253</v>
      </c>
      <c r="CT59">
        <f t="shared" si="48"/>
        <v>1.0418793264722677</v>
      </c>
      <c r="CU59">
        <f t="shared" si="68"/>
        <v>0.19098457607954186</v>
      </c>
      <c r="CV59" s="38"/>
      <c r="CW59" s="38"/>
      <c r="CX59" s="38">
        <f t="shared" si="69"/>
        <v>47</v>
      </c>
      <c r="CY59" s="6" t="s">
        <v>147</v>
      </c>
      <c r="CZ59" s="131">
        <v>26.874268592206995</v>
      </c>
      <c r="DA59" s="92">
        <v>1.589442921022021</v>
      </c>
      <c r="DB59" s="18">
        <f t="shared" si="49"/>
        <v>-1</v>
      </c>
      <c r="DC59">
        <v>0</v>
      </c>
      <c r="DD59">
        <f t="shared" si="70"/>
        <v>38.27966235685449</v>
      </c>
      <c r="DE59">
        <f t="shared" si="50"/>
        <v>2.5263287991870143</v>
      </c>
      <c r="DF59">
        <f t="shared" si="71"/>
        <v>0.23795841009601565</v>
      </c>
      <c r="DG59" s="38"/>
      <c r="DH59">
        <v>47</v>
      </c>
      <c r="DI59" s="138" t="s">
        <v>147</v>
      </c>
      <c r="DJ59" s="139">
        <v>0.09964162745005876</v>
      </c>
      <c r="DK59" s="139">
        <v>0.057111312253958685</v>
      </c>
      <c r="DL59" s="139">
        <v>0.057111312253958685</v>
      </c>
      <c r="DM59" s="139">
        <v>-0.013993615638439823</v>
      </c>
      <c r="DN59" s="225">
        <v>0.0018621195311489165</v>
      </c>
      <c r="DO59" s="139">
        <v>0.10849011034107045</v>
      </c>
      <c r="DP59" s="226"/>
      <c r="DQ59" s="11" t="b">
        <v>1</v>
      </c>
      <c r="DR59" s="227">
        <v>0.0018621195311489165</v>
      </c>
      <c r="DS59" s="227">
        <v>0.10849011034107045</v>
      </c>
      <c r="DT59" s="227">
        <v>0.1234296008278598</v>
      </c>
      <c r="DU59" s="228" t="s">
        <v>62</v>
      </c>
      <c r="DV59" s="6" t="s">
        <v>147</v>
      </c>
      <c r="DW59" s="11">
        <v>0</v>
      </c>
      <c r="DX59" s="226" t="s">
        <v>62</v>
      </c>
      <c r="DY59" s="227">
        <v>-0.2724643165979118</v>
      </c>
      <c r="DZ59" s="227">
        <v>0.04283743720500714</v>
      </c>
      <c r="EA59" s="227">
        <v>0.09964162745005876</v>
      </c>
      <c r="EB59" s="227">
        <v>0.07586411824961213</v>
      </c>
      <c r="EC59" s="227">
        <v>0.057111312253958685</v>
      </c>
      <c r="ED59" s="227">
        <v>0.05031447972627637</v>
      </c>
      <c r="EE59" s="227">
        <v>0.057111312253958685</v>
      </c>
      <c r="EF59" s="227">
        <v>0.05031447972627637</v>
      </c>
      <c r="EG59" s="227">
        <v>-0.03946603356984601</v>
      </c>
      <c r="EH59" s="227">
        <v>0.06529697024133826</v>
      </c>
      <c r="EI59" s="227">
        <v>-0.21137040992752823</v>
      </c>
      <c r="EJ59" s="227">
        <v>0.05336767358123762</v>
      </c>
      <c r="EK59" s="227">
        <v>-0.013993615638439823</v>
      </c>
      <c r="EL59" s="227">
        <v>0.06375052362903012</v>
      </c>
      <c r="EM59" s="227">
        <v>0.0018621195311489165</v>
      </c>
      <c r="EN59" s="227">
        <v>0.0504039998200352</v>
      </c>
      <c r="EO59" s="227">
        <v>-0.10849011034107045</v>
      </c>
      <c r="EP59" s="227">
        <v>0.025433925614044266</v>
      </c>
      <c r="EQ59" s="227">
        <v>0.1234296008278598</v>
      </c>
      <c r="ER59" s="227">
        <v>0.05431082674174778</v>
      </c>
      <c r="ES59" s="227"/>
      <c r="ET59" s="227">
        <v>-0.12590559469134097</v>
      </c>
      <c r="EU59" s="227">
        <v>0.0035082308400226003</v>
      </c>
      <c r="EV59" s="227">
        <v>-0.07208913079049489</v>
      </c>
      <c r="EW59" s="227">
        <v>0.003928228816148816</v>
      </c>
      <c r="EX59" s="227">
        <v>0.03304725547420101</v>
      </c>
      <c r="EY59" s="227">
        <v>0.00443075771096332</v>
      </c>
      <c r="EZ59" s="227">
        <v>0.14310273888221395</v>
      </c>
      <c r="FA59" s="227">
        <v>0.0029782603679112166</v>
      </c>
      <c r="FB59" s="227">
        <v>0.15256766796186208</v>
      </c>
      <c r="FC59" s="227">
        <v>0.004064948360598995</v>
      </c>
      <c r="FD59" s="227">
        <v>0.06242729362070502</v>
      </c>
      <c r="FE59" s="227">
        <v>0.0034156256561377572</v>
      </c>
      <c r="FF59" s="227">
        <v>0.12989810007981692</v>
      </c>
      <c r="FG59" s="227">
        <v>0.003646707513655568</v>
      </c>
      <c r="FH59" s="227">
        <v>-0.07566931655273802</v>
      </c>
      <c r="FI59" s="227">
        <v>0.00449458262776366</v>
      </c>
      <c r="FJ59" s="227">
        <v>-0.14897245070493004</v>
      </c>
      <c r="FK59" s="227">
        <v>0.00336327725209607</v>
      </c>
      <c r="FL59" s="227">
        <v>0.2670958884502646</v>
      </c>
      <c r="FM59" s="227">
        <v>0.0027839082276744434</v>
      </c>
      <c r="FN59" s="138" t="s">
        <v>147</v>
      </c>
      <c r="FO59" s="229">
        <v>-1</v>
      </c>
      <c r="FP59" s="229">
        <v>0</v>
      </c>
      <c r="FQ59" s="229">
        <v>1</v>
      </c>
      <c r="FR59" s="229">
        <v>0</v>
      </c>
      <c r="FS59" s="229">
        <v>0</v>
      </c>
      <c r="FT59" s="229">
        <v>0</v>
      </c>
      <c r="FU59" s="229">
        <v>0</v>
      </c>
      <c r="FV59" s="229">
        <v>0</v>
      </c>
      <c r="FW59" s="229">
        <v>-1</v>
      </c>
      <c r="FX59" s="229">
        <v>0</v>
      </c>
      <c r="FY59" s="229">
        <v>-1</v>
      </c>
      <c r="FZ59" s="229">
        <v>0</v>
      </c>
      <c r="GA59" s="229">
        <v>-1</v>
      </c>
      <c r="GB59" s="229">
        <v>0</v>
      </c>
      <c r="GC59" s="229">
        <v>0</v>
      </c>
      <c r="GD59" s="229">
        <v>0</v>
      </c>
      <c r="GE59" s="230">
        <v>0</v>
      </c>
      <c r="GF59" s="230">
        <v>0</v>
      </c>
      <c r="GG59" s="229">
        <v>-1</v>
      </c>
      <c r="GH59" s="229" t="e">
        <v>#VALUE!</v>
      </c>
      <c r="GI59" s="11"/>
      <c r="GJ59" s="229">
        <v>1</v>
      </c>
      <c r="GK59" s="229">
        <v>0</v>
      </c>
      <c r="GL59" s="229">
        <v>0</v>
      </c>
      <c r="GM59" s="229">
        <v>0</v>
      </c>
      <c r="GN59" s="229">
        <v>0</v>
      </c>
      <c r="GO59" s="229">
        <v>0</v>
      </c>
      <c r="GP59" s="229">
        <v>0</v>
      </c>
      <c r="GQ59" s="229">
        <v>0</v>
      </c>
      <c r="GR59" s="229">
        <v>0</v>
      </c>
      <c r="GS59" s="229">
        <v>0</v>
      </c>
      <c r="GT59" s="229">
        <v>1</v>
      </c>
      <c r="GU59" s="229">
        <v>1</v>
      </c>
      <c r="GV59" s="229">
        <v>0</v>
      </c>
      <c r="GW59" s="229">
        <v>1</v>
      </c>
      <c r="GX59" s="229">
        <v>0</v>
      </c>
      <c r="GY59" s="229">
        <v>0</v>
      </c>
      <c r="GZ59" s="229">
        <v>1</v>
      </c>
      <c r="HA59" s="229">
        <v>0</v>
      </c>
      <c r="HB59" s="229">
        <v>1</v>
      </c>
      <c r="HC59" s="229" t="e">
        <v>#DIV/0!</v>
      </c>
      <c r="HD59" s="11"/>
      <c r="HE59" s="229">
        <v>6</v>
      </c>
      <c r="HF59" s="229">
        <v>0</v>
      </c>
      <c r="HG59" s="229">
        <v>0</v>
      </c>
      <c r="HH59" s="229">
        <v>0</v>
      </c>
      <c r="HI59" s="229">
        <v>0</v>
      </c>
      <c r="HJ59" s="229">
        <v>0</v>
      </c>
      <c r="HK59" s="229">
        <v>0</v>
      </c>
      <c r="HL59" s="229">
        <v>0</v>
      </c>
      <c r="HM59" s="229">
        <v>0</v>
      </c>
      <c r="HN59" s="229">
        <v>0</v>
      </c>
      <c r="HO59" s="229">
        <v>6</v>
      </c>
      <c r="HP59" s="229">
        <v>2</v>
      </c>
      <c r="HQ59" s="229">
        <v>0</v>
      </c>
      <c r="HR59" s="229">
        <v>2</v>
      </c>
      <c r="HS59" s="229">
        <v>0</v>
      </c>
      <c r="HT59" s="229">
        <v>0</v>
      </c>
      <c r="HU59" s="229">
        <v>5</v>
      </c>
      <c r="HV59" s="229">
        <v>0</v>
      </c>
      <c r="HW59" s="229">
        <v>1</v>
      </c>
      <c r="HX59" s="229" t="e">
        <v>#DIV/0!</v>
      </c>
    </row>
    <row r="60" spans="1:232" s="8" customFormat="1" ht="12.75">
      <c r="A60" s="203"/>
      <c r="B60" s="187" t="s">
        <v>102</v>
      </c>
      <c r="C60" s="96">
        <v>429.0810425376926</v>
      </c>
      <c r="D60" s="96">
        <f t="shared" si="54"/>
        <v>51.974163637214</v>
      </c>
      <c r="E60" s="96">
        <f t="shared" si="55"/>
        <v>29.151855043063</v>
      </c>
      <c r="F60" s="96">
        <f t="shared" si="21"/>
        <v>2.32</v>
      </c>
      <c r="G60" s="96">
        <v>20.166546547543547</v>
      </c>
      <c r="H60" s="161">
        <v>51.27529425010029</v>
      </c>
      <c r="I60" s="163"/>
      <c r="J60" s="189">
        <f t="shared" si="22"/>
        <v>0.16614823926963126</v>
      </c>
      <c r="K60" s="190">
        <f t="shared" si="23"/>
        <v>0.20790428215976295</v>
      </c>
      <c r="L60" s="183"/>
      <c r="M60" s="21" t="s">
        <v>102</v>
      </c>
      <c r="N60" s="70">
        <f t="shared" si="24"/>
        <v>-1</v>
      </c>
      <c r="O60" s="70">
        <f t="shared" si="25"/>
        <v>-1</v>
      </c>
      <c r="P60" s="70">
        <f t="shared" si="26"/>
        <v>-1</v>
      </c>
      <c r="Q60" s="70">
        <f t="shared" si="27"/>
        <v>-1</v>
      </c>
      <c r="R60" s="70">
        <f t="shared" si="28"/>
        <v>-1</v>
      </c>
      <c r="S60" s="70">
        <f t="shared" si="29"/>
        <v>-1</v>
      </c>
      <c r="T60" s="70"/>
      <c r="U60" s="70"/>
      <c r="V60" s="70"/>
      <c r="W60" s="38"/>
      <c r="X60" s="38" t="s">
        <v>102</v>
      </c>
      <c r="Y60" s="38" t="b">
        <f t="shared" si="30"/>
        <v>1</v>
      </c>
      <c r="Z60" s="44" t="s">
        <v>102</v>
      </c>
      <c r="AA60" s="58">
        <v>429.0810425376926</v>
      </c>
      <c r="AB60" s="58">
        <v>429.0810425376926</v>
      </c>
      <c r="AC60" s="44">
        <v>6.681262600360859</v>
      </c>
      <c r="AD60" s="18">
        <f t="shared" si="31"/>
        <v>-1</v>
      </c>
      <c r="AE60" s="38">
        <v>0</v>
      </c>
      <c r="AF60">
        <f t="shared" si="56"/>
        <v>493.44516550224654</v>
      </c>
      <c r="AG60">
        <f t="shared" si="32"/>
        <v>44.639269934980746</v>
      </c>
      <c r="AH60">
        <f t="shared" si="57"/>
        <v>0.28140669228673665</v>
      </c>
      <c r="AI60" s="44" t="s">
        <v>102</v>
      </c>
      <c r="AJ60" s="38">
        <v>48</v>
      </c>
      <c r="AK60" s="38"/>
      <c r="AL60" s="38"/>
      <c r="AM60">
        <f t="shared" si="58"/>
        <v>48</v>
      </c>
      <c r="AN60" s="12" t="s">
        <v>102</v>
      </c>
      <c r="AO60" s="88">
        <v>12.430216785994</v>
      </c>
      <c r="AP60" s="89">
        <v>1.644104773693</v>
      </c>
      <c r="AQ60" s="90">
        <v>16.869243571119</v>
      </c>
      <c r="AR60" s="91">
        <v>1.571502963851</v>
      </c>
      <c r="AS60" s="90">
        <v>22.674703280101</v>
      </c>
      <c r="AT60" s="91">
        <v>1.725566597029</v>
      </c>
      <c r="AU60" s="88">
        <f t="shared" si="33"/>
        <v>51.974163637214</v>
      </c>
      <c r="AV60" s="89">
        <f t="shared" si="51"/>
        <v>8.150282153054832</v>
      </c>
      <c r="AW60" s="88">
        <v>3.323192509915</v>
      </c>
      <c r="AX60" s="89">
        <v>0.684265145346</v>
      </c>
      <c r="AY60" s="90">
        <v>8.527436795701</v>
      </c>
      <c r="AZ60" s="91">
        <v>1.255531533019</v>
      </c>
      <c r="BA60" s="90">
        <v>17.301225737447</v>
      </c>
      <c r="BB60" s="91">
        <v>1.456695593493</v>
      </c>
      <c r="BC60" s="88">
        <f t="shared" si="34"/>
        <v>29.151855043063</v>
      </c>
      <c r="BD60" s="89">
        <f t="shared" si="52"/>
        <v>4.166540271642345</v>
      </c>
      <c r="BE60" s="89"/>
      <c r="BF60" s="88">
        <f t="shared" si="35"/>
        <v>51.974163637214</v>
      </c>
      <c r="BG60" s="88">
        <f t="shared" si="36"/>
        <v>8.150282153054832</v>
      </c>
      <c r="BH60" s="18">
        <f t="shared" si="37"/>
        <v>1</v>
      </c>
      <c r="BI60">
        <v>0</v>
      </c>
      <c r="BJ60">
        <f t="shared" si="59"/>
        <v>24.923668742609298</v>
      </c>
      <c r="BK60">
        <f t="shared" si="38"/>
        <v>66.4270991744041</v>
      </c>
      <c r="BL60">
        <f t="shared" si="60"/>
        <v>0.23940871419331136</v>
      </c>
      <c r="BM60" s="89"/>
      <c r="BN60" s="88">
        <f t="shared" si="39"/>
        <v>29.151855043063</v>
      </c>
      <c r="BO60" s="88">
        <f t="shared" si="40"/>
        <v>4.166540271642345</v>
      </c>
      <c r="BP60" s="18">
        <f t="shared" si="41"/>
        <v>1</v>
      </c>
      <c r="BQ60">
        <v>0</v>
      </c>
      <c r="BR60">
        <f t="shared" si="61"/>
        <v>12.524167030826323</v>
      </c>
      <c r="BS60">
        <f t="shared" si="42"/>
        <v>17.360057835217468</v>
      </c>
      <c r="BT60">
        <f t="shared" si="62"/>
        <v>0.1738196224807798</v>
      </c>
      <c r="BU60" s="89"/>
      <c r="BV60" s="89">
        <f t="shared" si="63"/>
        <v>48</v>
      </c>
      <c r="BW60" s="112" t="s">
        <v>102</v>
      </c>
      <c r="BX60" s="110">
        <v>2.32</v>
      </c>
      <c r="BY60" s="111">
        <v>0.33999999999999997</v>
      </c>
      <c r="BZ60" s="18">
        <f t="shared" si="43"/>
        <v>-1</v>
      </c>
      <c r="CA60">
        <v>0</v>
      </c>
      <c r="CB60">
        <f t="shared" si="64"/>
        <v>7.661764705882353</v>
      </c>
      <c r="CC60">
        <f t="shared" si="44"/>
        <v>0.11559999999999998</v>
      </c>
      <c r="CD60">
        <f t="shared" si="65"/>
        <v>0.12015704832832647</v>
      </c>
      <c r="CE60" s="111"/>
      <c r="CF60" s="89" t="b">
        <f t="shared" si="45"/>
        <v>1</v>
      </c>
      <c r="CG60" s="89" t="b">
        <f t="shared" si="46"/>
        <v>1</v>
      </c>
      <c r="CH60" s="89"/>
      <c r="CI60" t="b">
        <f t="shared" si="53"/>
        <v>1</v>
      </c>
      <c r="CJ60" s="44" t="s">
        <v>102</v>
      </c>
      <c r="CK60" s="38">
        <v>48</v>
      </c>
      <c r="CL60" s="38">
        <f t="shared" si="66"/>
        <v>48</v>
      </c>
      <c r="CM60" s="6" t="s">
        <v>102</v>
      </c>
      <c r="CN60" s="22">
        <v>429.0810425376926</v>
      </c>
      <c r="CO60" s="25">
        <v>20.166546547543547</v>
      </c>
      <c r="CP60" s="62">
        <v>2.188152649748078</v>
      </c>
      <c r="CQ60" s="18">
        <f t="shared" si="47"/>
        <v>1</v>
      </c>
      <c r="CR60">
        <v>0</v>
      </c>
      <c r="CS60">
        <f t="shared" si="67"/>
        <v>13.974967249845253</v>
      </c>
      <c r="CT60">
        <f t="shared" si="48"/>
        <v>4.788012018599535</v>
      </c>
      <c r="CU60">
        <f t="shared" si="68"/>
        <v>0.19098457607954186</v>
      </c>
      <c r="CV60" s="38"/>
      <c r="CW60" s="38"/>
      <c r="CX60" s="38">
        <f t="shared" si="69"/>
        <v>48</v>
      </c>
      <c r="CY60" s="6" t="s">
        <v>102</v>
      </c>
      <c r="CZ60" s="130">
        <v>51.27529425010029</v>
      </c>
      <c r="DA60" s="92">
        <v>2.831050205529664</v>
      </c>
      <c r="DB60" s="18">
        <f t="shared" si="49"/>
        <v>1</v>
      </c>
      <c r="DC60">
        <v>0</v>
      </c>
      <c r="DD60">
        <f t="shared" si="70"/>
        <v>38.27966235685449</v>
      </c>
      <c r="DE60">
        <f t="shared" si="50"/>
        <v>8.014845266229552</v>
      </c>
      <c r="DF60">
        <f t="shared" si="71"/>
        <v>0.23795841009601565</v>
      </c>
      <c r="DG60" s="38"/>
      <c r="DH60">
        <v>48</v>
      </c>
      <c r="DI60" s="138" t="s">
        <v>102</v>
      </c>
      <c r="DJ60" s="139">
        <v>-0.07715950077304096</v>
      </c>
      <c r="DK60" s="139">
        <v>0.16614823926963126</v>
      </c>
      <c r="DL60" s="139">
        <v>0.16614823926963126</v>
      </c>
      <c r="DM60" s="139">
        <v>0.09096833253411087</v>
      </c>
      <c r="DN60" s="225">
        <v>-0.17094729808492512</v>
      </c>
      <c r="DO60" s="139">
        <v>0.20790428215976295</v>
      </c>
      <c r="DP60" s="226"/>
      <c r="DQ60" s="11" t="b">
        <v>1</v>
      </c>
      <c r="DR60" s="227">
        <v>-0.17094729808492512</v>
      </c>
      <c r="DS60" s="227">
        <v>0.20790428215976295</v>
      </c>
      <c r="DT60" s="227">
        <v>0.5050780214473599</v>
      </c>
      <c r="DU60" s="228" t="s">
        <v>14</v>
      </c>
      <c r="DV60" s="6" t="s">
        <v>102</v>
      </c>
      <c r="DW60" s="11">
        <v>0</v>
      </c>
      <c r="DX60" s="226" t="s">
        <v>14</v>
      </c>
      <c r="DY60" s="227">
        <v>0.18708001333681834</v>
      </c>
      <c r="DZ60" s="227">
        <v>0.07699754494125494</v>
      </c>
      <c r="EA60" s="227">
        <v>-0.07715950077304096</v>
      </c>
      <c r="EB60" s="227">
        <v>0.05517865455550585</v>
      </c>
      <c r="EC60" s="227">
        <v>0.16614823926963126</v>
      </c>
      <c r="ED60" s="227">
        <v>0.08387643545727877</v>
      </c>
      <c r="EE60" s="227">
        <v>0.16614823926963126</v>
      </c>
      <c r="EF60" s="227">
        <v>0.08387643545727877</v>
      </c>
      <c r="EG60" s="227">
        <v>-0.18129289842125623</v>
      </c>
      <c r="EH60" s="227">
        <v>0.0781192468273774</v>
      </c>
      <c r="EI60" s="227">
        <v>-0.005004230086583013</v>
      </c>
      <c r="EJ60" s="227">
        <v>0.08462670738585261</v>
      </c>
      <c r="EK60" s="227">
        <v>0.09096833253411087</v>
      </c>
      <c r="EL60" s="227">
        <v>0.06037577438772356</v>
      </c>
      <c r="EM60" s="227">
        <v>-0.17094729808492512</v>
      </c>
      <c r="EN60" s="227">
        <v>0.08569600049216013</v>
      </c>
      <c r="EO60" s="227">
        <v>-0.20790428215976295</v>
      </c>
      <c r="EP60" s="227">
        <v>0.05558848591815298</v>
      </c>
      <c r="EQ60" s="227">
        <v>0.5050780214473599</v>
      </c>
      <c r="ER60" s="227">
        <v>0.05835280883057293</v>
      </c>
      <c r="ES60" s="227"/>
      <c r="ET60" s="227">
        <v>-0.12590559469134097</v>
      </c>
      <c r="EU60" s="227">
        <v>0.0035082308400226003</v>
      </c>
      <c r="EV60" s="227">
        <v>-0.07208913079049489</v>
      </c>
      <c r="EW60" s="227">
        <v>0.003928228816148816</v>
      </c>
      <c r="EX60" s="227">
        <v>0.03304725547420101</v>
      </c>
      <c r="EY60" s="227">
        <v>0.00443075771096332</v>
      </c>
      <c r="EZ60" s="227">
        <v>0.14310273888221395</v>
      </c>
      <c r="FA60" s="227">
        <v>0.0029782603679112166</v>
      </c>
      <c r="FB60" s="227">
        <v>0.15256766796186208</v>
      </c>
      <c r="FC60" s="227">
        <v>0.004064948360598995</v>
      </c>
      <c r="FD60" s="227">
        <v>0.06242729362070502</v>
      </c>
      <c r="FE60" s="227">
        <v>0.0034156256561377572</v>
      </c>
      <c r="FF60" s="227">
        <v>0.12989810007981692</v>
      </c>
      <c r="FG60" s="227">
        <v>0.003646707513655568</v>
      </c>
      <c r="FH60" s="227">
        <v>-0.07566931655273802</v>
      </c>
      <c r="FI60" s="227">
        <v>0.00449458262776366</v>
      </c>
      <c r="FJ60" s="227">
        <v>-0.14897245070493004</v>
      </c>
      <c r="FK60" s="227">
        <v>0.00336327725209607</v>
      </c>
      <c r="FL60" s="227">
        <v>0.2670958884502646</v>
      </c>
      <c r="FM60" s="227">
        <v>0.0027839082276744434</v>
      </c>
      <c r="FN60" s="138" t="s">
        <v>102</v>
      </c>
      <c r="FO60" s="229">
        <v>1</v>
      </c>
      <c r="FP60" s="229">
        <v>0</v>
      </c>
      <c r="FQ60" s="229">
        <v>0</v>
      </c>
      <c r="FR60" s="229">
        <v>0</v>
      </c>
      <c r="FS60" s="229">
        <v>0</v>
      </c>
      <c r="FT60" s="229">
        <v>0</v>
      </c>
      <c r="FU60" s="229">
        <v>0</v>
      </c>
      <c r="FV60" s="229">
        <v>0</v>
      </c>
      <c r="FW60" s="229">
        <v>-1</v>
      </c>
      <c r="FX60" s="229">
        <v>0</v>
      </c>
      <c r="FY60" s="229">
        <v>0</v>
      </c>
      <c r="FZ60" s="229">
        <v>0</v>
      </c>
      <c r="GA60" s="229">
        <v>0</v>
      </c>
      <c r="GB60" s="229">
        <v>0</v>
      </c>
      <c r="GC60" s="229">
        <v>0</v>
      </c>
      <c r="GD60" s="229">
        <v>0</v>
      </c>
      <c r="GE60" s="230">
        <v>0</v>
      </c>
      <c r="GF60" s="230">
        <v>0</v>
      </c>
      <c r="GG60" s="229">
        <v>1</v>
      </c>
      <c r="GH60" s="229" t="e">
        <v>#VALUE!</v>
      </c>
      <c r="GI60" s="11"/>
      <c r="GJ60" s="229">
        <v>1</v>
      </c>
      <c r="GK60" s="229">
        <v>0</v>
      </c>
      <c r="GL60" s="229">
        <v>0</v>
      </c>
      <c r="GM60" s="229">
        <v>0</v>
      </c>
      <c r="GN60" s="229">
        <v>1</v>
      </c>
      <c r="GO60" s="229">
        <v>0</v>
      </c>
      <c r="GP60" s="229">
        <v>1</v>
      </c>
      <c r="GQ60" s="229">
        <v>0</v>
      </c>
      <c r="GR60" s="229">
        <v>1</v>
      </c>
      <c r="GS60" s="229">
        <v>1</v>
      </c>
      <c r="GT60" s="229">
        <v>0</v>
      </c>
      <c r="GU60" s="229">
        <v>0</v>
      </c>
      <c r="GV60" s="229">
        <v>0</v>
      </c>
      <c r="GW60" s="229">
        <v>0</v>
      </c>
      <c r="GX60" s="229">
        <v>1</v>
      </c>
      <c r="GY60" s="229">
        <v>0</v>
      </c>
      <c r="GZ60" s="229">
        <v>1</v>
      </c>
      <c r="HA60" s="229">
        <v>0</v>
      </c>
      <c r="HB60" s="229">
        <v>1</v>
      </c>
      <c r="HC60" s="229" t="e">
        <v>#DIV/0!</v>
      </c>
      <c r="HD60" s="11"/>
      <c r="HE60" s="229">
        <v>3</v>
      </c>
      <c r="HF60" s="229">
        <v>0</v>
      </c>
      <c r="HG60" s="229">
        <v>0</v>
      </c>
      <c r="HH60" s="229">
        <v>0</v>
      </c>
      <c r="HI60" s="229">
        <v>2</v>
      </c>
      <c r="HJ60" s="229">
        <v>0</v>
      </c>
      <c r="HK60" s="229">
        <v>2</v>
      </c>
      <c r="HL60" s="229">
        <v>0</v>
      </c>
      <c r="HM60" s="229">
        <v>6</v>
      </c>
      <c r="HN60" s="229">
        <v>2</v>
      </c>
      <c r="HO60" s="229">
        <v>0</v>
      </c>
      <c r="HP60" s="229">
        <v>0</v>
      </c>
      <c r="HQ60" s="229">
        <v>0</v>
      </c>
      <c r="HR60" s="229">
        <v>0</v>
      </c>
      <c r="HS60" s="229">
        <v>5</v>
      </c>
      <c r="HT60" s="229">
        <v>0</v>
      </c>
      <c r="HU60" s="229">
        <v>5</v>
      </c>
      <c r="HV60" s="229">
        <v>0</v>
      </c>
      <c r="HW60" s="229">
        <v>3</v>
      </c>
      <c r="HX60" s="229" t="e">
        <v>#DIV/0!</v>
      </c>
    </row>
    <row r="61" spans="1:232" s="8" customFormat="1" ht="12.75">
      <c r="A61" s="203"/>
      <c r="B61" s="187" t="s">
        <v>124</v>
      </c>
      <c r="C61" s="96">
        <v>425.81335282126463</v>
      </c>
      <c r="D61" s="96">
        <f t="shared" si="54"/>
        <v>51.311897778628</v>
      </c>
      <c r="E61" s="96">
        <f t="shared" si="55"/>
        <v>33.559900084144</v>
      </c>
      <c r="F61" s="96">
        <f t="shared" si="21"/>
        <v>4.01</v>
      </c>
      <c r="G61" s="96">
        <v>20.67104289085877</v>
      </c>
      <c r="H61" s="161">
        <v>36.599359513398056</v>
      </c>
      <c r="I61" s="163"/>
      <c r="J61" s="189">
        <f t="shared" si="22"/>
        <v>0.08359145185738252</v>
      </c>
      <c r="K61" s="190">
        <f t="shared" si="23"/>
        <v>0.13099599575308207</v>
      </c>
      <c r="L61" s="183"/>
      <c r="M61" s="21" t="s">
        <v>124</v>
      </c>
      <c r="N61" s="70">
        <f t="shared" si="24"/>
        <v>-1</v>
      </c>
      <c r="O61" s="70">
        <f t="shared" si="25"/>
        <v>-1</v>
      </c>
      <c r="P61" s="70">
        <f t="shared" si="26"/>
        <v>-1</v>
      </c>
      <c r="Q61" s="70">
        <f t="shared" si="27"/>
        <v>-1</v>
      </c>
      <c r="R61" s="70">
        <f t="shared" si="28"/>
        <v>-1</v>
      </c>
      <c r="S61" s="70">
        <f t="shared" si="29"/>
        <v>0</v>
      </c>
      <c r="T61" s="70"/>
      <c r="U61" s="70"/>
      <c r="V61" s="70"/>
      <c r="W61" s="38"/>
      <c r="X61" s="38" t="s">
        <v>124</v>
      </c>
      <c r="Y61" s="38" t="b">
        <f t="shared" si="30"/>
        <v>1</v>
      </c>
      <c r="Z61" s="44" t="s">
        <v>124</v>
      </c>
      <c r="AA61" s="58">
        <v>425.81335282126463</v>
      </c>
      <c r="AB61" s="58">
        <v>425.81335282126463</v>
      </c>
      <c r="AC61" s="44">
        <v>2.604420634257448</v>
      </c>
      <c r="AD61" s="18">
        <f t="shared" si="31"/>
        <v>-1</v>
      </c>
      <c r="AE61" s="38">
        <v>0</v>
      </c>
      <c r="AF61">
        <f t="shared" si="56"/>
        <v>493.44516550224654</v>
      </c>
      <c r="AG61">
        <f t="shared" si="32"/>
        <v>6.783006840145968</v>
      </c>
      <c r="AH61">
        <f t="shared" si="57"/>
        <v>0.28140669228673665</v>
      </c>
      <c r="AI61" s="44" t="s">
        <v>124</v>
      </c>
      <c r="AJ61" s="38">
        <v>49</v>
      </c>
      <c r="AK61" s="38"/>
      <c r="AL61" s="38"/>
      <c r="AM61">
        <f t="shared" si="58"/>
        <v>49</v>
      </c>
      <c r="AN61" s="12" t="s">
        <v>124</v>
      </c>
      <c r="AO61" s="83">
        <v>8.787135131164</v>
      </c>
      <c r="AP61" s="14">
        <v>0.905157704109</v>
      </c>
      <c r="AQ61" s="86">
        <v>16.370697174697</v>
      </c>
      <c r="AR61" s="13">
        <v>1.018088326494</v>
      </c>
      <c r="AS61" s="86">
        <v>26.154065472767</v>
      </c>
      <c r="AT61" s="13">
        <v>1.037059092971</v>
      </c>
      <c r="AU61" s="88">
        <f t="shared" si="33"/>
        <v>51.311897778628</v>
      </c>
      <c r="AV61" s="89">
        <f t="shared" si="51"/>
        <v>2.9313058721650624</v>
      </c>
      <c r="AW61" s="83">
        <v>2.582343043759</v>
      </c>
      <c r="AX61" s="14">
        <v>0.443596619954</v>
      </c>
      <c r="AY61" s="86">
        <v>9.053972238999</v>
      </c>
      <c r="AZ61" s="13">
        <v>0.786280973904</v>
      </c>
      <c r="BA61" s="86">
        <v>21.923584801386</v>
      </c>
      <c r="BB61" s="13">
        <v>0.859555568555</v>
      </c>
      <c r="BC61" s="88">
        <f t="shared" si="34"/>
        <v>33.559900084144</v>
      </c>
      <c r="BD61" s="89">
        <f t="shared" si="52"/>
        <v>1.5538515065919456</v>
      </c>
      <c r="BE61" s="89"/>
      <c r="BF61" s="88">
        <f t="shared" si="35"/>
        <v>51.311897778628</v>
      </c>
      <c r="BG61" s="88">
        <f t="shared" si="36"/>
        <v>2.9313058721650624</v>
      </c>
      <c r="BH61" s="18">
        <f t="shared" si="37"/>
        <v>1</v>
      </c>
      <c r="BI61">
        <v>0</v>
      </c>
      <c r="BJ61">
        <f t="shared" si="59"/>
        <v>24.923668742609298</v>
      </c>
      <c r="BK61">
        <f t="shared" si="38"/>
        <v>8.592554116189378</v>
      </c>
      <c r="BL61">
        <f t="shared" si="60"/>
        <v>0.23940871419331136</v>
      </c>
      <c r="BM61" s="89"/>
      <c r="BN61" s="88">
        <f t="shared" si="39"/>
        <v>33.559900084144</v>
      </c>
      <c r="BO61" s="88">
        <f t="shared" si="40"/>
        <v>1.5538515065919456</v>
      </c>
      <c r="BP61" s="18">
        <f t="shared" si="41"/>
        <v>1</v>
      </c>
      <c r="BQ61">
        <v>0</v>
      </c>
      <c r="BR61">
        <f t="shared" si="61"/>
        <v>12.524167030826323</v>
      </c>
      <c r="BS61">
        <f t="shared" si="42"/>
        <v>2.414454504538059</v>
      </c>
      <c r="BT61">
        <f t="shared" si="62"/>
        <v>0.1738196224807798</v>
      </c>
      <c r="BU61" s="89"/>
      <c r="BV61" s="89">
        <f t="shared" si="63"/>
        <v>49</v>
      </c>
      <c r="BW61" s="109" t="s">
        <v>124</v>
      </c>
      <c r="BX61" s="110">
        <v>4.01</v>
      </c>
      <c r="BY61" s="111">
        <v>0.32</v>
      </c>
      <c r="BZ61" s="18">
        <f t="shared" si="43"/>
        <v>-1</v>
      </c>
      <c r="CA61">
        <v>0</v>
      </c>
      <c r="CB61">
        <f t="shared" si="64"/>
        <v>7.661764705882353</v>
      </c>
      <c r="CC61">
        <f t="shared" si="44"/>
        <v>0.1024</v>
      </c>
      <c r="CD61">
        <f t="shared" si="65"/>
        <v>0.12015704832832647</v>
      </c>
      <c r="CE61" s="111"/>
      <c r="CF61" s="89" t="b">
        <f t="shared" si="45"/>
        <v>1</v>
      </c>
      <c r="CG61" s="89" t="b">
        <f t="shared" si="46"/>
        <v>1</v>
      </c>
      <c r="CH61" s="89"/>
      <c r="CI61" t="b">
        <f t="shared" si="53"/>
        <v>1</v>
      </c>
      <c r="CJ61" s="44" t="s">
        <v>124</v>
      </c>
      <c r="CK61" s="38">
        <v>49</v>
      </c>
      <c r="CL61" s="38">
        <f t="shared" si="66"/>
        <v>49</v>
      </c>
      <c r="CM61" s="3" t="s">
        <v>124</v>
      </c>
      <c r="CN61" s="22">
        <v>425.81335282126463</v>
      </c>
      <c r="CO61" s="26">
        <v>20.67104289085877</v>
      </c>
      <c r="CP61" s="64">
        <v>1.4703442291639754</v>
      </c>
      <c r="CQ61" s="18">
        <f t="shared" si="47"/>
        <v>1</v>
      </c>
      <c r="CR61">
        <v>0</v>
      </c>
      <c r="CS61">
        <f t="shared" si="67"/>
        <v>13.974967249845253</v>
      </c>
      <c r="CT61">
        <f t="shared" si="48"/>
        <v>2.1619121522358054</v>
      </c>
      <c r="CU61">
        <f t="shared" si="68"/>
        <v>0.19098457607954186</v>
      </c>
      <c r="CV61" s="38"/>
      <c r="CW61" s="38"/>
      <c r="CX61" s="38">
        <f t="shared" si="69"/>
        <v>49</v>
      </c>
      <c r="CY61" s="3" t="s">
        <v>124</v>
      </c>
      <c r="CZ61" s="22">
        <v>36.599359513398056</v>
      </c>
      <c r="DA61" s="92">
        <v>1.4973199333987584</v>
      </c>
      <c r="DB61" s="18">
        <f t="shared" si="49"/>
        <v>0</v>
      </c>
      <c r="DC61">
        <v>0</v>
      </c>
      <c r="DD61">
        <f t="shared" si="70"/>
        <v>38.27966235685449</v>
      </c>
      <c r="DE61">
        <f t="shared" si="50"/>
        <v>2.241966982953262</v>
      </c>
      <c r="DF61">
        <f t="shared" si="71"/>
        <v>0.23795841009601565</v>
      </c>
      <c r="DG61" s="38"/>
      <c r="DH61">
        <v>49</v>
      </c>
      <c r="DI61" s="138" t="s">
        <v>124</v>
      </c>
      <c r="DJ61" s="139">
        <v>-0.006466237615594083</v>
      </c>
      <c r="DK61" s="139">
        <v>0.27140544384636767</v>
      </c>
      <c r="DL61" s="139">
        <v>0.08359145185738252</v>
      </c>
      <c r="DM61" s="139">
        <v>0.3315217668271705</v>
      </c>
      <c r="DN61" s="225">
        <v>0.3019314987439954</v>
      </c>
      <c r="DO61" s="139">
        <v>0.13099599575308207</v>
      </c>
      <c r="DP61" s="226"/>
      <c r="DQ61" s="11" t="b">
        <v>1</v>
      </c>
      <c r="DR61" s="227">
        <v>0.3019314987439954</v>
      </c>
      <c r="DS61" s="227">
        <v>0.13099599575308207</v>
      </c>
      <c r="DT61" s="227">
        <v>-0.008703640038433387</v>
      </c>
      <c r="DU61" s="228" t="s">
        <v>37</v>
      </c>
      <c r="DV61" s="3" t="s">
        <v>124</v>
      </c>
      <c r="DW61" s="11">
        <v>0</v>
      </c>
      <c r="DX61" s="226" t="s">
        <v>37</v>
      </c>
      <c r="DY61" s="227">
        <v>-0.2518615587264665</v>
      </c>
      <c r="DZ61" s="227">
        <v>0.04387474863578349</v>
      </c>
      <c r="EA61" s="227">
        <v>-0.006466237615594083</v>
      </c>
      <c r="EB61" s="227">
        <v>0.0583672382520834</v>
      </c>
      <c r="EC61" s="227">
        <v>0.27140544384636767</v>
      </c>
      <c r="ED61" s="227">
        <v>0.07999144052681695</v>
      </c>
      <c r="EE61" s="227">
        <v>0.08359145185738252</v>
      </c>
      <c r="EF61" s="227">
        <v>0.0534401051872407</v>
      </c>
      <c r="EG61" s="227">
        <v>0.6466673716052532</v>
      </c>
      <c r="EH61" s="227">
        <v>0.040948140861502766</v>
      </c>
      <c r="EI61" s="227">
        <v>0.4527811930785646</v>
      </c>
      <c r="EJ61" s="227">
        <v>0.04847295236112503</v>
      </c>
      <c r="EK61" s="227">
        <v>0.3315217668271705</v>
      </c>
      <c r="EL61" s="227">
        <v>0.052402276693227966</v>
      </c>
      <c r="EM61" s="227">
        <v>0.3019314987439954</v>
      </c>
      <c r="EN61" s="227">
        <v>0.04830459750539154</v>
      </c>
      <c r="EO61" s="227">
        <v>-0.13099599575308207</v>
      </c>
      <c r="EP61" s="227">
        <v>0.0912276752343117</v>
      </c>
      <c r="EQ61" s="227">
        <v>-0.008703640038433387</v>
      </c>
      <c r="ER61" s="227">
        <v>0.029001192649428464</v>
      </c>
      <c r="ES61" s="227"/>
      <c r="ET61" s="227">
        <v>-0.12590559469134097</v>
      </c>
      <c r="EU61" s="227">
        <v>0.0035082308400226003</v>
      </c>
      <c r="EV61" s="227">
        <v>-0.07208913079049489</v>
      </c>
      <c r="EW61" s="227">
        <v>0.003928228816148816</v>
      </c>
      <c r="EX61" s="227">
        <v>0.03304725547420101</v>
      </c>
      <c r="EY61" s="227">
        <v>0.00443075771096332</v>
      </c>
      <c r="EZ61" s="227">
        <v>0.14310273888221395</v>
      </c>
      <c r="FA61" s="227">
        <v>0.0029782603679112166</v>
      </c>
      <c r="FB61" s="227">
        <v>0.15256766796186208</v>
      </c>
      <c r="FC61" s="227">
        <v>0.004064948360598995</v>
      </c>
      <c r="FD61" s="227">
        <v>0.06242729362070502</v>
      </c>
      <c r="FE61" s="227">
        <v>0.0034156256561377572</v>
      </c>
      <c r="FF61" s="227">
        <v>0.12989810007981692</v>
      </c>
      <c r="FG61" s="227">
        <v>0.003646707513655568</v>
      </c>
      <c r="FH61" s="227">
        <v>-0.07566931655273802</v>
      </c>
      <c r="FI61" s="227">
        <v>0.00449458262776366</v>
      </c>
      <c r="FJ61" s="227">
        <v>-0.14897245070493004</v>
      </c>
      <c r="FK61" s="227">
        <v>0.00336327725209607</v>
      </c>
      <c r="FL61" s="227">
        <v>0.2670958884502646</v>
      </c>
      <c r="FM61" s="227">
        <v>0.0027839082276744434</v>
      </c>
      <c r="FN61" s="138" t="s">
        <v>124</v>
      </c>
      <c r="FO61" s="229">
        <v>-1</v>
      </c>
      <c r="FP61" s="229">
        <v>0</v>
      </c>
      <c r="FQ61" s="229">
        <v>0</v>
      </c>
      <c r="FR61" s="229">
        <v>0</v>
      </c>
      <c r="FS61" s="229">
        <v>1</v>
      </c>
      <c r="FT61" s="229">
        <v>0</v>
      </c>
      <c r="FU61" s="229">
        <v>0</v>
      </c>
      <c r="FV61" s="229">
        <v>0</v>
      </c>
      <c r="FW61" s="229">
        <v>1</v>
      </c>
      <c r="FX61" s="229">
        <v>0</v>
      </c>
      <c r="FY61" s="229">
        <v>1</v>
      </c>
      <c r="FZ61" s="229">
        <v>0</v>
      </c>
      <c r="GA61" s="229">
        <v>1</v>
      </c>
      <c r="GB61" s="229">
        <v>0</v>
      </c>
      <c r="GC61" s="229">
        <v>1</v>
      </c>
      <c r="GD61" s="229">
        <v>0</v>
      </c>
      <c r="GE61" s="230">
        <v>0</v>
      </c>
      <c r="GF61" s="230">
        <v>0</v>
      </c>
      <c r="GG61" s="229">
        <v>-1</v>
      </c>
      <c r="GH61" s="229" t="e">
        <v>#VALUE!</v>
      </c>
      <c r="GI61" s="11"/>
      <c r="GJ61" s="229">
        <v>1</v>
      </c>
      <c r="GK61" s="229">
        <v>1</v>
      </c>
      <c r="GL61" s="229">
        <v>0</v>
      </c>
      <c r="GM61" s="229">
        <v>0</v>
      </c>
      <c r="GN61" s="229">
        <v>1</v>
      </c>
      <c r="GO61" s="229">
        <v>0</v>
      </c>
      <c r="GP61" s="229">
        <v>0</v>
      </c>
      <c r="GQ61" s="229">
        <v>0</v>
      </c>
      <c r="GR61" s="229">
        <v>1</v>
      </c>
      <c r="GS61" s="229">
        <v>0</v>
      </c>
      <c r="GT61" s="229">
        <v>1</v>
      </c>
      <c r="GU61" s="229">
        <v>0</v>
      </c>
      <c r="GV61" s="229">
        <v>1</v>
      </c>
      <c r="GW61" s="229">
        <v>0</v>
      </c>
      <c r="GX61" s="229">
        <v>1</v>
      </c>
      <c r="GY61" s="229">
        <v>0</v>
      </c>
      <c r="GZ61" s="229">
        <v>0</v>
      </c>
      <c r="HA61" s="229">
        <v>1</v>
      </c>
      <c r="HB61" s="229">
        <v>0</v>
      </c>
      <c r="HC61" s="229" t="e">
        <v>#DIV/0!</v>
      </c>
      <c r="HD61" s="11"/>
      <c r="HE61" s="229">
        <v>6</v>
      </c>
      <c r="HF61" s="229">
        <v>2</v>
      </c>
      <c r="HG61" s="229">
        <v>0</v>
      </c>
      <c r="HH61" s="229">
        <v>0</v>
      </c>
      <c r="HI61" s="229">
        <v>3</v>
      </c>
      <c r="HJ61" s="229">
        <v>0</v>
      </c>
      <c r="HK61" s="229">
        <v>0</v>
      </c>
      <c r="HL61" s="229">
        <v>0</v>
      </c>
      <c r="HM61" s="229">
        <v>3</v>
      </c>
      <c r="HN61" s="229">
        <v>0</v>
      </c>
      <c r="HO61" s="229">
        <v>3</v>
      </c>
      <c r="HP61" s="229">
        <v>0</v>
      </c>
      <c r="HQ61" s="229">
        <v>3</v>
      </c>
      <c r="HR61" s="229">
        <v>0</v>
      </c>
      <c r="HS61" s="229">
        <v>3</v>
      </c>
      <c r="HT61" s="229">
        <v>0</v>
      </c>
      <c r="HU61" s="229">
        <v>0</v>
      </c>
      <c r="HV61" s="229">
        <v>2</v>
      </c>
      <c r="HW61" s="229">
        <v>0</v>
      </c>
      <c r="HX61" s="229" t="e">
        <v>#DIV/0!</v>
      </c>
    </row>
    <row r="62" spans="1:232" s="8" customFormat="1" ht="12.75">
      <c r="A62" s="203"/>
      <c r="B62" s="187" t="s">
        <v>107</v>
      </c>
      <c r="C62" s="96">
        <v>424.45830750107734</v>
      </c>
      <c r="D62" s="96">
        <f t="shared" si="54"/>
        <v>50.739505795908</v>
      </c>
      <c r="E62" s="96">
        <f t="shared" si="55"/>
        <v>30.435251640711996</v>
      </c>
      <c r="F62" s="96">
        <f t="shared" si="21"/>
        <v>2.46</v>
      </c>
      <c r="G62" s="96">
        <v>13.596688961239902</v>
      </c>
      <c r="H62" s="161">
        <v>36.252931059852656</v>
      </c>
      <c r="I62" s="163"/>
      <c r="J62" s="189">
        <f t="shared" si="22"/>
        <v>0.10822903634995293</v>
      </c>
      <c r="K62" s="190">
        <f t="shared" si="23"/>
        <v>-0.01708224655893713</v>
      </c>
      <c r="L62" s="183"/>
      <c r="M62" s="21" t="s">
        <v>107</v>
      </c>
      <c r="N62" s="70">
        <f t="shared" si="24"/>
        <v>-1</v>
      </c>
      <c r="O62" s="70">
        <f t="shared" si="25"/>
        <v>-1</v>
      </c>
      <c r="P62" s="70">
        <f t="shared" si="26"/>
        <v>-1</v>
      </c>
      <c r="Q62" s="70">
        <f t="shared" si="27"/>
        <v>-1</v>
      </c>
      <c r="R62" s="70">
        <f t="shared" si="28"/>
        <v>0</v>
      </c>
      <c r="S62" s="70">
        <f t="shared" si="29"/>
        <v>0</v>
      </c>
      <c r="T62" s="70"/>
      <c r="U62" s="70"/>
      <c r="V62" s="70"/>
      <c r="W62" s="38"/>
      <c r="X62" s="38" t="s">
        <v>107</v>
      </c>
      <c r="Y62" s="38" t="b">
        <f t="shared" si="30"/>
        <v>1</v>
      </c>
      <c r="Z62" s="44" t="s">
        <v>107</v>
      </c>
      <c r="AA62" s="58">
        <v>424.45830750107734</v>
      </c>
      <c r="AB62" s="58">
        <v>424.45830750107734</v>
      </c>
      <c r="AC62" s="44">
        <v>4.094561046757927</v>
      </c>
      <c r="AD62" s="18">
        <f t="shared" si="31"/>
        <v>-1</v>
      </c>
      <c r="AE62" s="38">
        <v>0</v>
      </c>
      <c r="AF62">
        <f t="shared" si="56"/>
        <v>493.44516550224654</v>
      </c>
      <c r="AG62">
        <f t="shared" si="32"/>
        <v>16.76543016562737</v>
      </c>
      <c r="AH62">
        <f t="shared" si="57"/>
        <v>0.28140669228673665</v>
      </c>
      <c r="AI62" s="44" t="s">
        <v>107</v>
      </c>
      <c r="AJ62" s="38">
        <v>50</v>
      </c>
      <c r="AK62" s="38"/>
      <c r="AL62" s="38"/>
      <c r="AM62">
        <f t="shared" si="58"/>
        <v>50</v>
      </c>
      <c r="AN62" s="12" t="s">
        <v>107</v>
      </c>
      <c r="AO62" s="88">
        <v>6.137507717551</v>
      </c>
      <c r="AP62" s="89">
        <v>1.068522306101</v>
      </c>
      <c r="AQ62" s="90">
        <v>17.579387523118</v>
      </c>
      <c r="AR62" s="91">
        <v>1.564994227245</v>
      </c>
      <c r="AS62" s="90">
        <v>27.022610555239</v>
      </c>
      <c r="AT62" s="91">
        <v>1.42190617938</v>
      </c>
      <c r="AU62" s="88">
        <f t="shared" si="33"/>
        <v>50.739505795908</v>
      </c>
      <c r="AV62" s="89">
        <f t="shared" si="51"/>
        <v>5.612764032904603</v>
      </c>
      <c r="AW62" s="88">
        <v>2.055602479526</v>
      </c>
      <c r="AX62" s="89">
        <v>0.525347900888</v>
      </c>
      <c r="AY62" s="90">
        <v>8.046635648233</v>
      </c>
      <c r="AZ62" s="91">
        <v>0.897970123376</v>
      </c>
      <c r="BA62" s="90">
        <v>20.333013512953</v>
      </c>
      <c r="BB62" s="91">
        <v>1.640361469887</v>
      </c>
      <c r="BC62" s="88">
        <f t="shared" si="34"/>
        <v>30.435251640711996</v>
      </c>
      <c r="BD62" s="89">
        <f t="shared" si="52"/>
        <v>3.7731265113331753</v>
      </c>
      <c r="BE62" s="89"/>
      <c r="BF62" s="88">
        <f t="shared" si="35"/>
        <v>50.739505795908</v>
      </c>
      <c r="BG62" s="88">
        <f t="shared" si="36"/>
        <v>5.612764032904603</v>
      </c>
      <c r="BH62" s="18">
        <f t="shared" si="37"/>
        <v>1</v>
      </c>
      <c r="BI62">
        <v>0</v>
      </c>
      <c r="BJ62">
        <f t="shared" si="59"/>
        <v>24.923668742609298</v>
      </c>
      <c r="BK62">
        <f t="shared" si="38"/>
        <v>31.503120089067544</v>
      </c>
      <c r="BL62">
        <f t="shared" si="60"/>
        <v>0.23940871419331136</v>
      </c>
      <c r="BM62" s="89"/>
      <c r="BN62" s="88">
        <f t="shared" si="39"/>
        <v>30.435251640711996</v>
      </c>
      <c r="BO62" s="88">
        <f t="shared" si="40"/>
        <v>3.7731265113331753</v>
      </c>
      <c r="BP62" s="18">
        <f t="shared" si="41"/>
        <v>1</v>
      </c>
      <c r="BQ62">
        <v>0</v>
      </c>
      <c r="BR62">
        <f t="shared" si="61"/>
        <v>12.524167030826323</v>
      </c>
      <c r="BS62">
        <f t="shared" si="42"/>
        <v>14.236483670525258</v>
      </c>
      <c r="BT62">
        <f t="shared" si="62"/>
        <v>0.1738196224807798</v>
      </c>
      <c r="BU62" s="89"/>
      <c r="BV62" s="89">
        <f t="shared" si="63"/>
        <v>50</v>
      </c>
      <c r="BW62" s="112" t="s">
        <v>107</v>
      </c>
      <c r="BX62" s="110">
        <v>2.46</v>
      </c>
      <c r="BY62" s="111">
        <v>0.35000000000000003</v>
      </c>
      <c r="BZ62" s="18">
        <f t="shared" si="43"/>
        <v>-1</v>
      </c>
      <c r="CA62">
        <v>0</v>
      </c>
      <c r="CB62">
        <f t="shared" si="64"/>
        <v>7.661764705882353</v>
      </c>
      <c r="CC62">
        <f t="shared" si="44"/>
        <v>0.12250000000000003</v>
      </c>
      <c r="CD62">
        <f t="shared" si="65"/>
        <v>0.12015704832832647</v>
      </c>
      <c r="CE62" s="111"/>
      <c r="CF62" s="89" t="b">
        <f t="shared" si="45"/>
        <v>1</v>
      </c>
      <c r="CG62" s="89" t="b">
        <f t="shared" si="46"/>
        <v>1</v>
      </c>
      <c r="CH62" s="89"/>
      <c r="CI62" t="b">
        <f t="shared" si="53"/>
        <v>1</v>
      </c>
      <c r="CJ62" s="44" t="s">
        <v>107</v>
      </c>
      <c r="CK62" s="38">
        <v>50</v>
      </c>
      <c r="CL62" s="38">
        <f t="shared" si="66"/>
        <v>50</v>
      </c>
      <c r="CM62" s="6" t="s">
        <v>107</v>
      </c>
      <c r="CN62" s="22">
        <v>424.45830750107734</v>
      </c>
      <c r="CO62" s="9">
        <v>13.596688961239902</v>
      </c>
      <c r="CP62" s="64">
        <v>2.1193300721101553</v>
      </c>
      <c r="CQ62" s="18">
        <f t="shared" si="47"/>
        <v>0</v>
      </c>
      <c r="CR62">
        <v>0</v>
      </c>
      <c r="CS62">
        <f t="shared" si="67"/>
        <v>13.974967249845253</v>
      </c>
      <c r="CT62">
        <f t="shared" si="48"/>
        <v>4.4915599545504366</v>
      </c>
      <c r="CU62">
        <f t="shared" si="68"/>
        <v>0.19098457607954186</v>
      </c>
      <c r="CV62" s="38"/>
      <c r="CW62" s="38"/>
      <c r="CX62" s="38">
        <f t="shared" si="69"/>
        <v>50</v>
      </c>
      <c r="CY62" s="6" t="s">
        <v>107</v>
      </c>
      <c r="CZ62" s="22">
        <v>36.252931059852656</v>
      </c>
      <c r="DA62" s="92">
        <v>2.8058803029943093</v>
      </c>
      <c r="DB62" s="18">
        <f t="shared" si="49"/>
        <v>0</v>
      </c>
      <c r="DC62">
        <v>0</v>
      </c>
      <c r="DD62">
        <f t="shared" si="70"/>
        <v>38.27966235685449</v>
      </c>
      <c r="DE62">
        <f t="shared" si="50"/>
        <v>7.872964274731437</v>
      </c>
      <c r="DF62">
        <f t="shared" si="71"/>
        <v>0.23795841009601565</v>
      </c>
      <c r="DG62" s="38"/>
      <c r="DH62">
        <v>50</v>
      </c>
      <c r="DI62" s="138" t="s">
        <v>107</v>
      </c>
      <c r="DJ62" s="139">
        <v>0.04687471893440546</v>
      </c>
      <c r="DK62" s="139">
        <v>0.10486678584061115</v>
      </c>
      <c r="DL62" s="139">
        <v>0.10822903634995293</v>
      </c>
      <c r="DM62" s="139">
        <v>0.1957482289085834</v>
      </c>
      <c r="DN62" s="225">
        <v>-0.06929779398810011</v>
      </c>
      <c r="DO62" s="139">
        <v>-0.01708224655893713</v>
      </c>
      <c r="DP62" s="226"/>
      <c r="DQ62" s="11" t="b">
        <v>1</v>
      </c>
      <c r="DR62" s="227">
        <v>-0.06929779398810011</v>
      </c>
      <c r="DS62" s="227">
        <v>-0.01708224655893713</v>
      </c>
      <c r="DT62" s="227">
        <v>0.2592164812690518</v>
      </c>
      <c r="DU62" s="228" t="s">
        <v>20</v>
      </c>
      <c r="DV62" s="6" t="s">
        <v>107</v>
      </c>
      <c r="DW62" s="11">
        <v>0</v>
      </c>
      <c r="DX62" s="226" t="s">
        <v>20</v>
      </c>
      <c r="DY62" s="227">
        <v>-0.17991407320291536</v>
      </c>
      <c r="DZ62" s="227">
        <v>0.06370153731151702</v>
      </c>
      <c r="EA62" s="227">
        <v>0.04687471893440546</v>
      </c>
      <c r="EB62" s="227">
        <v>0.08162764111899949</v>
      </c>
      <c r="EC62" s="227">
        <v>0.10486678584061115</v>
      </c>
      <c r="ED62" s="227">
        <v>0.07507593648059037</v>
      </c>
      <c r="EE62" s="227">
        <v>0.10822903634995293</v>
      </c>
      <c r="EF62" s="227">
        <v>0.10797665068747604</v>
      </c>
      <c r="EG62" s="227">
        <v>-0.013277139318871235</v>
      </c>
      <c r="EH62" s="227">
        <v>0.09052338506828432</v>
      </c>
      <c r="EI62" s="227">
        <v>-0.09665239477280503</v>
      </c>
      <c r="EJ62" s="227">
        <v>0.06921860135825181</v>
      </c>
      <c r="EK62" s="227">
        <v>0.1957482289085834</v>
      </c>
      <c r="EL62" s="227">
        <v>0.0681475700974435</v>
      </c>
      <c r="EM62" s="227">
        <v>-0.06929779398810011</v>
      </c>
      <c r="EN62" s="227">
        <v>0.07355340377637361</v>
      </c>
      <c r="EO62" s="227">
        <v>0.01708224655893713</v>
      </c>
      <c r="EP62" s="227">
        <v>0.09461161915662869</v>
      </c>
      <c r="EQ62" s="227">
        <v>0.2592164812690518</v>
      </c>
      <c r="ER62" s="227">
        <v>0.06717667143434472</v>
      </c>
      <c r="ES62" s="227"/>
      <c r="ET62" s="227">
        <v>-0.12590559469134097</v>
      </c>
      <c r="EU62" s="227">
        <v>0.0035082308400226003</v>
      </c>
      <c r="EV62" s="227">
        <v>-0.07208913079049489</v>
      </c>
      <c r="EW62" s="227">
        <v>0.003928228816148816</v>
      </c>
      <c r="EX62" s="227">
        <v>0.03304725547420101</v>
      </c>
      <c r="EY62" s="227">
        <v>0.00443075771096332</v>
      </c>
      <c r="EZ62" s="227">
        <v>0.14310273888221395</v>
      </c>
      <c r="FA62" s="227">
        <v>0.0029782603679112166</v>
      </c>
      <c r="FB62" s="227">
        <v>0.15256766796186208</v>
      </c>
      <c r="FC62" s="227">
        <v>0.004064948360598995</v>
      </c>
      <c r="FD62" s="227">
        <v>0.06242729362070502</v>
      </c>
      <c r="FE62" s="227">
        <v>0.0034156256561377572</v>
      </c>
      <c r="FF62" s="227">
        <v>0.12989810007981692</v>
      </c>
      <c r="FG62" s="227">
        <v>0.003646707513655568</v>
      </c>
      <c r="FH62" s="227">
        <v>-0.07566931655273802</v>
      </c>
      <c r="FI62" s="227">
        <v>0.00449458262776366</v>
      </c>
      <c r="FJ62" s="227">
        <v>-0.14897245070493004</v>
      </c>
      <c r="FK62" s="227">
        <v>0.00336327725209607</v>
      </c>
      <c r="FL62" s="227">
        <v>0.2670958884502646</v>
      </c>
      <c r="FM62" s="227">
        <v>0.0027839082276744434</v>
      </c>
      <c r="FN62" s="138" t="s">
        <v>107</v>
      </c>
      <c r="FO62" s="229">
        <v>0</v>
      </c>
      <c r="FP62" s="229">
        <v>0</v>
      </c>
      <c r="FQ62" s="229">
        <v>0</v>
      </c>
      <c r="FR62" s="229">
        <v>0</v>
      </c>
      <c r="FS62" s="229">
        <v>0</v>
      </c>
      <c r="FT62" s="229">
        <v>0</v>
      </c>
      <c r="FU62" s="229">
        <v>0</v>
      </c>
      <c r="FV62" s="229">
        <v>0</v>
      </c>
      <c r="FW62" s="229">
        <v>0</v>
      </c>
      <c r="FX62" s="229">
        <v>0</v>
      </c>
      <c r="FY62" s="229">
        <v>-1</v>
      </c>
      <c r="FZ62" s="229">
        <v>0</v>
      </c>
      <c r="GA62" s="229">
        <v>0</v>
      </c>
      <c r="GB62" s="229">
        <v>0</v>
      </c>
      <c r="GC62" s="229">
        <v>0</v>
      </c>
      <c r="GD62" s="229">
        <v>0</v>
      </c>
      <c r="GE62" s="230">
        <v>0</v>
      </c>
      <c r="GF62" s="230">
        <v>0</v>
      </c>
      <c r="GG62" s="229">
        <v>0</v>
      </c>
      <c r="GH62" s="229" t="e">
        <v>#VALUE!</v>
      </c>
      <c r="GI62" s="11"/>
      <c r="GJ62" s="229">
        <v>1</v>
      </c>
      <c r="GK62" s="229">
        <v>0</v>
      </c>
      <c r="GL62" s="229">
        <v>0</v>
      </c>
      <c r="GM62" s="229">
        <v>0</v>
      </c>
      <c r="GN62" s="229">
        <v>0</v>
      </c>
      <c r="GO62" s="229">
        <v>0</v>
      </c>
      <c r="GP62" s="229">
        <v>0</v>
      </c>
      <c r="GQ62" s="229">
        <v>1</v>
      </c>
      <c r="GR62" s="229">
        <v>0</v>
      </c>
      <c r="GS62" s="229">
        <v>0</v>
      </c>
      <c r="GT62" s="229">
        <v>0</v>
      </c>
      <c r="GU62" s="229">
        <v>0</v>
      </c>
      <c r="GV62" s="229">
        <v>1</v>
      </c>
      <c r="GW62" s="229">
        <v>0</v>
      </c>
      <c r="GX62" s="229">
        <v>0</v>
      </c>
      <c r="GY62" s="229">
        <v>1</v>
      </c>
      <c r="GZ62" s="229">
        <v>0</v>
      </c>
      <c r="HA62" s="229">
        <v>0</v>
      </c>
      <c r="HB62" s="229">
        <v>1</v>
      </c>
      <c r="HC62" s="229" t="e">
        <v>#DIV/0!</v>
      </c>
      <c r="HD62" s="11"/>
      <c r="HE62" s="229">
        <v>5</v>
      </c>
      <c r="HF62" s="229">
        <v>0</v>
      </c>
      <c r="HG62" s="229">
        <v>0</v>
      </c>
      <c r="HH62" s="229">
        <v>0</v>
      </c>
      <c r="HI62" s="229">
        <v>0</v>
      </c>
      <c r="HJ62" s="229">
        <v>0</v>
      </c>
      <c r="HK62" s="229">
        <v>0</v>
      </c>
      <c r="HL62" s="229">
        <v>2</v>
      </c>
      <c r="HM62" s="229">
        <v>0</v>
      </c>
      <c r="HN62" s="229">
        <v>0</v>
      </c>
      <c r="HO62" s="229">
        <v>0</v>
      </c>
      <c r="HP62" s="229">
        <v>0</v>
      </c>
      <c r="HQ62" s="229">
        <v>2</v>
      </c>
      <c r="HR62" s="229">
        <v>0</v>
      </c>
      <c r="HS62" s="229">
        <v>0</v>
      </c>
      <c r="HT62" s="229">
        <v>2</v>
      </c>
      <c r="HU62" s="229">
        <v>0</v>
      </c>
      <c r="HV62" s="229">
        <v>0</v>
      </c>
      <c r="HW62" s="229">
        <v>2</v>
      </c>
      <c r="HX62" s="229" t="e">
        <v>#DIV/0!</v>
      </c>
    </row>
    <row r="63" spans="1:232" s="8" customFormat="1" ht="12.75">
      <c r="A63" s="203"/>
      <c r="B63" s="187" t="s">
        <v>93</v>
      </c>
      <c r="C63" s="96">
        <v>421.3744066343396</v>
      </c>
      <c r="D63" s="96">
        <f t="shared" si="54"/>
        <v>55.485556733220996</v>
      </c>
      <c r="E63" s="96">
        <f t="shared" si="55"/>
        <v>33.253904071619</v>
      </c>
      <c r="F63" s="96">
        <f t="shared" si="21"/>
        <v>6.67</v>
      </c>
      <c r="G63" s="96">
        <v>13.347636065447489</v>
      </c>
      <c r="H63" s="161">
        <v>21.910073378043855</v>
      </c>
      <c r="I63" s="163"/>
      <c r="J63" s="189">
        <f t="shared" si="22"/>
        <v>0.1564656168944814</v>
      </c>
      <c r="K63" s="190">
        <f t="shared" si="23"/>
        <v>-0.020676491293927644</v>
      </c>
      <c r="L63" s="183"/>
      <c r="M63" s="21" t="s">
        <v>93</v>
      </c>
      <c r="N63" s="70">
        <f t="shared" si="24"/>
        <v>-1</v>
      </c>
      <c r="O63" s="70">
        <f t="shared" si="25"/>
        <v>-1</v>
      </c>
      <c r="P63" s="70">
        <f t="shared" si="26"/>
        <v>-1</v>
      </c>
      <c r="Q63" s="70">
        <f t="shared" si="27"/>
        <v>0</v>
      </c>
      <c r="R63" s="70">
        <f t="shared" si="28"/>
        <v>0</v>
      </c>
      <c r="S63" s="70">
        <f t="shared" si="29"/>
        <v>1</v>
      </c>
      <c r="T63" s="70"/>
      <c r="U63" s="70"/>
      <c r="V63" s="70"/>
      <c r="W63" s="38"/>
      <c r="X63" s="38" t="s">
        <v>93</v>
      </c>
      <c r="Y63" s="38" t="b">
        <f t="shared" si="30"/>
        <v>1</v>
      </c>
      <c r="Z63" s="44" t="s">
        <v>93</v>
      </c>
      <c r="AA63" s="58">
        <v>421.3744066343396</v>
      </c>
      <c r="AB63" s="58">
        <v>421.3744066343396</v>
      </c>
      <c r="AC63" s="44">
        <v>2.6403619028360286</v>
      </c>
      <c r="AD63" s="18">
        <f t="shared" si="31"/>
        <v>-1</v>
      </c>
      <c r="AE63" s="38">
        <v>0</v>
      </c>
      <c r="AF63">
        <f t="shared" si="56"/>
        <v>493.44516550224654</v>
      </c>
      <c r="AG63">
        <f t="shared" si="32"/>
        <v>6.971510977947894</v>
      </c>
      <c r="AH63">
        <f t="shared" si="57"/>
        <v>0.28140669228673665</v>
      </c>
      <c r="AI63" s="44" t="s">
        <v>93</v>
      </c>
      <c r="AJ63" s="38">
        <v>51</v>
      </c>
      <c r="AK63" s="38"/>
      <c r="AL63" s="38"/>
      <c r="AM63">
        <f t="shared" si="58"/>
        <v>51</v>
      </c>
      <c r="AN63" s="12" t="s">
        <v>93</v>
      </c>
      <c r="AO63" s="83">
        <v>2.254105017519</v>
      </c>
      <c r="AP63" s="14">
        <v>0.548050713572</v>
      </c>
      <c r="AQ63" s="86">
        <v>16.13913148403</v>
      </c>
      <c r="AR63" s="13">
        <v>1.309564308247</v>
      </c>
      <c r="AS63" s="86">
        <v>37.092320231672</v>
      </c>
      <c r="AT63" s="13">
        <v>1.55643787733</v>
      </c>
      <c r="AU63" s="88">
        <f t="shared" si="33"/>
        <v>55.485556733220996</v>
      </c>
      <c r="AV63" s="89">
        <f t="shared" si="51"/>
        <v>4.437817128068739</v>
      </c>
      <c r="AW63" s="83">
        <v>0.44009284661</v>
      </c>
      <c r="AX63" s="14">
        <v>0.173477965454</v>
      </c>
      <c r="AY63" s="86">
        <v>5.166498514045</v>
      </c>
      <c r="AZ63" s="13">
        <v>0.666661396779</v>
      </c>
      <c r="BA63" s="86">
        <v>27.647312710964</v>
      </c>
      <c r="BB63" s="13">
        <v>1.536141266357</v>
      </c>
      <c r="BC63" s="88">
        <f t="shared" si="34"/>
        <v>33.253904071619</v>
      </c>
      <c r="BD63" s="89">
        <f t="shared" si="52"/>
        <v>2.8342620126582743</v>
      </c>
      <c r="BE63" s="89"/>
      <c r="BF63" s="88">
        <f t="shared" si="35"/>
        <v>55.485556733220996</v>
      </c>
      <c r="BG63" s="88">
        <f t="shared" si="36"/>
        <v>4.437817128068739</v>
      </c>
      <c r="BH63" s="18">
        <f t="shared" si="37"/>
        <v>1</v>
      </c>
      <c r="BI63">
        <v>0</v>
      </c>
      <c r="BJ63">
        <f t="shared" si="59"/>
        <v>24.923668742609298</v>
      </c>
      <c r="BK63">
        <f t="shared" si="38"/>
        <v>19.694220862180266</v>
      </c>
      <c r="BL63">
        <f t="shared" si="60"/>
        <v>0.23940871419331136</v>
      </c>
      <c r="BM63" s="89"/>
      <c r="BN63" s="88">
        <f t="shared" si="39"/>
        <v>33.253904071619</v>
      </c>
      <c r="BO63" s="88">
        <f t="shared" si="40"/>
        <v>2.8342620126582743</v>
      </c>
      <c r="BP63" s="18">
        <f t="shared" si="41"/>
        <v>1</v>
      </c>
      <c r="BQ63">
        <v>0</v>
      </c>
      <c r="BR63">
        <f t="shared" si="61"/>
        <v>12.524167030826323</v>
      </c>
      <c r="BS63">
        <f t="shared" si="42"/>
        <v>8.033041156397731</v>
      </c>
      <c r="BT63">
        <f t="shared" si="62"/>
        <v>0.1738196224807798</v>
      </c>
      <c r="BU63" s="89"/>
      <c r="BV63" s="89">
        <f t="shared" si="63"/>
        <v>51</v>
      </c>
      <c r="BW63" s="109" t="s">
        <v>93</v>
      </c>
      <c r="BX63" s="110">
        <v>6.67</v>
      </c>
      <c r="BY63" s="111">
        <v>0.59</v>
      </c>
      <c r="BZ63" s="18">
        <f t="shared" si="43"/>
        <v>0</v>
      </c>
      <c r="CA63">
        <v>0</v>
      </c>
      <c r="CB63">
        <f t="shared" si="64"/>
        <v>7.661764705882353</v>
      </c>
      <c r="CC63">
        <f t="shared" si="44"/>
        <v>0.34809999999999997</v>
      </c>
      <c r="CD63">
        <f t="shared" si="65"/>
        <v>0.12015704832832647</v>
      </c>
      <c r="CE63" s="111"/>
      <c r="CF63" s="89" t="b">
        <f t="shared" si="45"/>
        <v>1</v>
      </c>
      <c r="CG63" s="89" t="b">
        <f t="shared" si="46"/>
        <v>1</v>
      </c>
      <c r="CH63" s="89"/>
      <c r="CI63" t="b">
        <f t="shared" si="53"/>
        <v>1</v>
      </c>
      <c r="CJ63" s="44" t="s">
        <v>93</v>
      </c>
      <c r="CK63" s="38">
        <v>51</v>
      </c>
      <c r="CL63" s="38">
        <f t="shared" si="66"/>
        <v>51</v>
      </c>
      <c r="CM63" s="3" t="s">
        <v>93</v>
      </c>
      <c r="CN63" s="22">
        <v>421.3744066343396</v>
      </c>
      <c r="CO63" s="9">
        <v>13.347636065447489</v>
      </c>
      <c r="CP63" s="64">
        <v>1.9375219236414414</v>
      </c>
      <c r="CQ63" s="18">
        <f t="shared" si="47"/>
        <v>0</v>
      </c>
      <c r="CR63">
        <v>0</v>
      </c>
      <c r="CS63">
        <f t="shared" si="67"/>
        <v>13.974967249845253</v>
      </c>
      <c r="CT63">
        <f t="shared" si="48"/>
        <v>3.7539912045912316</v>
      </c>
      <c r="CU63">
        <f t="shared" si="68"/>
        <v>0.19098457607954186</v>
      </c>
      <c r="CV63" s="38"/>
      <c r="CW63" s="38"/>
      <c r="CX63" s="38">
        <f t="shared" si="69"/>
        <v>51</v>
      </c>
      <c r="CY63" s="3" t="s">
        <v>93</v>
      </c>
      <c r="CZ63" s="131">
        <v>21.910073378043855</v>
      </c>
      <c r="DA63" s="92">
        <v>1.810166292188619</v>
      </c>
      <c r="DB63" s="18">
        <f t="shared" si="49"/>
        <v>-1</v>
      </c>
      <c r="DC63">
        <v>0</v>
      </c>
      <c r="DD63">
        <f t="shared" si="70"/>
        <v>38.27966235685449</v>
      </c>
      <c r="DE63">
        <f t="shared" si="50"/>
        <v>3.276702005375893</v>
      </c>
      <c r="DF63">
        <f t="shared" si="71"/>
        <v>0.23795841009601565</v>
      </c>
      <c r="DG63" s="38"/>
      <c r="DH63">
        <v>51</v>
      </c>
      <c r="DI63" s="138" t="s">
        <v>93</v>
      </c>
      <c r="DJ63" s="139">
        <v>0.07063699731434257</v>
      </c>
      <c r="DK63" s="139">
        <v>0.06102989795132847</v>
      </c>
      <c r="DL63" s="139">
        <v>0.1564656168944814</v>
      </c>
      <c r="DM63" s="139">
        <v>0.3943498581820395</v>
      </c>
      <c r="DN63" s="225">
        <v>0.00039331588748134626</v>
      </c>
      <c r="DO63" s="139">
        <v>-0.020676491293927644</v>
      </c>
      <c r="DP63" s="226"/>
      <c r="DQ63" s="11" t="b">
        <v>1</v>
      </c>
      <c r="DR63" s="227">
        <v>0.00039331588748134626</v>
      </c>
      <c r="DS63" s="227">
        <v>-0.020676491293927644</v>
      </c>
      <c r="DT63" s="227">
        <v>0.6859689514286266</v>
      </c>
      <c r="DU63" s="228" t="s">
        <v>4</v>
      </c>
      <c r="DV63" s="3" t="s">
        <v>93</v>
      </c>
      <c r="DW63" s="11">
        <v>0</v>
      </c>
      <c r="DX63" s="226" t="s">
        <v>4</v>
      </c>
      <c r="DY63" s="227">
        <v>-0.08229642803897902</v>
      </c>
      <c r="DZ63" s="227">
        <v>0.09537083165972891</v>
      </c>
      <c r="EA63" s="227">
        <v>0.07063699731434257</v>
      </c>
      <c r="EB63" s="227">
        <v>0.05342833775442329</v>
      </c>
      <c r="EC63" s="227">
        <v>0.06102989795132847</v>
      </c>
      <c r="ED63" s="227">
        <v>0.046174796566479846</v>
      </c>
      <c r="EE63" s="227">
        <v>0.1564656168944814</v>
      </c>
      <c r="EF63" s="227">
        <v>0.051416732878953875</v>
      </c>
      <c r="EG63" s="227">
        <v>0.0744837696185945</v>
      </c>
      <c r="EH63" s="227">
        <v>0.07366681270101666</v>
      </c>
      <c r="EI63" s="227">
        <v>-0.03486043542440953</v>
      </c>
      <c r="EJ63" s="227">
        <v>0.0777323044935171</v>
      </c>
      <c r="EK63" s="227">
        <v>0.3943498581820395</v>
      </c>
      <c r="EL63" s="227">
        <v>0.061517221697953366</v>
      </c>
      <c r="EM63" s="227">
        <v>0.00039331588748134626</v>
      </c>
      <c r="EN63" s="227">
        <v>0.07487133433134935</v>
      </c>
      <c r="EO63" s="227">
        <v>0.020676491293927644</v>
      </c>
      <c r="EP63" s="227">
        <v>0.05422877325495122</v>
      </c>
      <c r="EQ63" s="227">
        <v>0.6859689514286266</v>
      </c>
      <c r="ER63" s="227">
        <v>0.03215959651915421</v>
      </c>
      <c r="ES63" s="227"/>
      <c r="ET63" s="227">
        <v>-0.12590559469134097</v>
      </c>
      <c r="EU63" s="227">
        <v>0.0035082308400226003</v>
      </c>
      <c r="EV63" s="227">
        <v>-0.07208913079049489</v>
      </c>
      <c r="EW63" s="227">
        <v>0.003928228816148816</v>
      </c>
      <c r="EX63" s="227">
        <v>0.03304725547420101</v>
      </c>
      <c r="EY63" s="227">
        <v>0.00443075771096332</v>
      </c>
      <c r="EZ63" s="227">
        <v>0.14310273888221395</v>
      </c>
      <c r="FA63" s="227">
        <v>0.0029782603679112166</v>
      </c>
      <c r="FB63" s="227">
        <v>0.15256766796186208</v>
      </c>
      <c r="FC63" s="227">
        <v>0.004064948360598995</v>
      </c>
      <c r="FD63" s="227">
        <v>0.06242729362070502</v>
      </c>
      <c r="FE63" s="227">
        <v>0.0034156256561377572</v>
      </c>
      <c r="FF63" s="227">
        <v>0.12989810007981692</v>
      </c>
      <c r="FG63" s="227">
        <v>0.003646707513655568</v>
      </c>
      <c r="FH63" s="227">
        <v>-0.07566931655273802</v>
      </c>
      <c r="FI63" s="227">
        <v>0.00449458262776366</v>
      </c>
      <c r="FJ63" s="227">
        <v>-0.14897245070493004</v>
      </c>
      <c r="FK63" s="227">
        <v>0.00336327725209607</v>
      </c>
      <c r="FL63" s="227">
        <v>0.2670958884502646</v>
      </c>
      <c r="FM63" s="227">
        <v>0.0027839082276744434</v>
      </c>
      <c r="FN63" s="138" t="s">
        <v>93</v>
      </c>
      <c r="FO63" s="229">
        <v>0</v>
      </c>
      <c r="FP63" s="229">
        <v>0</v>
      </c>
      <c r="FQ63" s="229">
        <v>1</v>
      </c>
      <c r="FR63" s="229">
        <v>0</v>
      </c>
      <c r="FS63" s="229">
        <v>0</v>
      </c>
      <c r="FT63" s="229">
        <v>0</v>
      </c>
      <c r="FU63" s="229">
        <v>0</v>
      </c>
      <c r="FV63" s="229">
        <v>0</v>
      </c>
      <c r="FW63" s="229">
        <v>0</v>
      </c>
      <c r="FX63" s="229">
        <v>0</v>
      </c>
      <c r="FY63" s="229">
        <v>0</v>
      </c>
      <c r="FZ63" s="229">
        <v>0</v>
      </c>
      <c r="GA63" s="229">
        <v>1</v>
      </c>
      <c r="GB63" s="229">
        <v>0</v>
      </c>
      <c r="GC63" s="229">
        <v>0</v>
      </c>
      <c r="GD63" s="229">
        <v>0</v>
      </c>
      <c r="GE63" s="230">
        <v>1</v>
      </c>
      <c r="GF63" s="230">
        <v>0</v>
      </c>
      <c r="GG63" s="229">
        <v>1</v>
      </c>
      <c r="GH63" s="229" t="e">
        <v>#VALUE!</v>
      </c>
      <c r="GI63" s="11"/>
      <c r="GJ63" s="229">
        <v>0</v>
      </c>
      <c r="GK63" s="229">
        <v>0</v>
      </c>
      <c r="GL63" s="229">
        <v>0</v>
      </c>
      <c r="GM63" s="229">
        <v>0</v>
      </c>
      <c r="GN63" s="229">
        <v>0</v>
      </c>
      <c r="GO63" s="229">
        <v>0</v>
      </c>
      <c r="GP63" s="229">
        <v>1</v>
      </c>
      <c r="GQ63" s="229">
        <v>0</v>
      </c>
      <c r="GR63" s="229">
        <v>0</v>
      </c>
      <c r="GS63" s="229">
        <v>1</v>
      </c>
      <c r="GT63" s="229">
        <v>0</v>
      </c>
      <c r="GU63" s="229">
        <v>0</v>
      </c>
      <c r="GV63" s="229">
        <v>1</v>
      </c>
      <c r="GW63" s="229">
        <v>1</v>
      </c>
      <c r="GX63" s="229">
        <v>0</v>
      </c>
      <c r="GY63" s="229">
        <v>1</v>
      </c>
      <c r="GZ63" s="229">
        <v>0</v>
      </c>
      <c r="HA63" s="229">
        <v>0</v>
      </c>
      <c r="HB63" s="229">
        <v>1</v>
      </c>
      <c r="HC63" s="229" t="e">
        <v>#DIV/0!</v>
      </c>
      <c r="HD63" s="11"/>
      <c r="HE63" s="229">
        <v>0</v>
      </c>
      <c r="HF63" s="229">
        <v>0</v>
      </c>
      <c r="HG63" s="229">
        <v>0</v>
      </c>
      <c r="HH63" s="229">
        <v>0</v>
      </c>
      <c r="HI63" s="229">
        <v>0</v>
      </c>
      <c r="HJ63" s="229">
        <v>0</v>
      </c>
      <c r="HK63" s="229">
        <v>2</v>
      </c>
      <c r="HL63" s="229">
        <v>0</v>
      </c>
      <c r="HM63" s="229">
        <v>0</v>
      </c>
      <c r="HN63" s="229">
        <v>2</v>
      </c>
      <c r="HO63" s="229">
        <v>0</v>
      </c>
      <c r="HP63" s="229">
        <v>0</v>
      </c>
      <c r="HQ63" s="229">
        <v>3</v>
      </c>
      <c r="HR63" s="229">
        <v>2</v>
      </c>
      <c r="HS63" s="229">
        <v>0</v>
      </c>
      <c r="HT63" s="229">
        <v>2</v>
      </c>
      <c r="HU63" s="229">
        <v>0</v>
      </c>
      <c r="HV63" s="229">
        <v>0</v>
      </c>
      <c r="HW63" s="229">
        <v>3</v>
      </c>
      <c r="HX63" s="229" t="e">
        <v>#DIV/0!</v>
      </c>
    </row>
    <row r="64" spans="1:232" s="8" customFormat="1" ht="12.75">
      <c r="A64" s="11"/>
      <c r="B64" s="187" t="s">
        <v>149</v>
      </c>
      <c r="C64" s="96">
        <v>416.45240495986656</v>
      </c>
      <c r="D64" s="96">
        <f t="shared" si="54"/>
        <v>55.368183058702</v>
      </c>
      <c r="E64" s="96">
        <f t="shared" si="55"/>
        <v>34.440304932842</v>
      </c>
      <c r="F64" s="96">
        <f t="shared" si="21"/>
        <v>4.65</v>
      </c>
      <c r="G64" s="96">
        <v>9.737149939968024</v>
      </c>
      <c r="H64" s="161">
        <v>37.534370889566794</v>
      </c>
      <c r="I64" s="163"/>
      <c r="J64" s="189">
        <f t="shared" si="22"/>
        <v>0.5615895660521895</v>
      </c>
      <c r="K64" s="190">
        <f t="shared" si="23"/>
        <v>0.3811994204789148</v>
      </c>
      <c r="L64" s="183"/>
      <c r="M64" s="21" t="s">
        <v>149</v>
      </c>
      <c r="N64" s="70">
        <f t="shared" si="24"/>
        <v>-1</v>
      </c>
      <c r="O64" s="70">
        <f t="shared" si="25"/>
        <v>-1</v>
      </c>
      <c r="P64" s="70">
        <f t="shared" si="26"/>
        <v>-1</v>
      </c>
      <c r="Q64" s="70">
        <f t="shared" si="27"/>
        <v>-1</v>
      </c>
      <c r="R64" s="70">
        <f t="shared" si="28"/>
        <v>1</v>
      </c>
      <c r="S64" s="70">
        <f t="shared" si="29"/>
        <v>0</v>
      </c>
      <c r="T64" s="70"/>
      <c r="U64" s="70"/>
      <c r="V64" s="70"/>
      <c r="W64" s="38"/>
      <c r="X64" s="38" t="s">
        <v>149</v>
      </c>
      <c r="Y64" s="38" t="b">
        <f t="shared" si="30"/>
        <v>1</v>
      </c>
      <c r="Z64" s="44" t="s">
        <v>149</v>
      </c>
      <c r="AA64" s="58">
        <v>416.45240495986656</v>
      </c>
      <c r="AB64" s="58">
        <v>416.45240495986656</v>
      </c>
      <c r="AC64" s="44">
        <v>1.2360722625349088</v>
      </c>
      <c r="AD64" s="18">
        <f t="shared" si="31"/>
        <v>-1</v>
      </c>
      <c r="AE64" s="38">
        <v>0</v>
      </c>
      <c r="AF64">
        <f t="shared" si="56"/>
        <v>493.44516550224654</v>
      </c>
      <c r="AG64">
        <f t="shared" si="32"/>
        <v>1.5278746382081685</v>
      </c>
      <c r="AH64">
        <f t="shared" si="57"/>
        <v>0.28140669228673665</v>
      </c>
      <c r="AI64" s="44" t="s">
        <v>149</v>
      </c>
      <c r="AJ64" s="38">
        <v>52</v>
      </c>
      <c r="AK64" s="38"/>
      <c r="AL64" s="38"/>
      <c r="AM64">
        <f t="shared" si="58"/>
        <v>52</v>
      </c>
      <c r="AN64" s="12" t="s">
        <v>149</v>
      </c>
      <c r="AO64" s="88">
        <v>14.287660530107</v>
      </c>
      <c r="AP64" s="89">
        <v>0.817931652279</v>
      </c>
      <c r="AQ64" s="90">
        <v>18.277794641444</v>
      </c>
      <c r="AR64" s="91">
        <v>1.001869736084</v>
      </c>
      <c r="AS64" s="90">
        <v>22.802727887151</v>
      </c>
      <c r="AT64" s="91">
        <v>1.100687442847</v>
      </c>
      <c r="AU64" s="88">
        <f t="shared" si="33"/>
        <v>55.368183058702</v>
      </c>
      <c r="AV64" s="89">
        <f t="shared" si="51"/>
        <v>2.8842680027219467</v>
      </c>
      <c r="AW64" s="88">
        <v>4.991309219125</v>
      </c>
      <c r="AX64" s="89">
        <v>0.513729299314</v>
      </c>
      <c r="AY64" s="90">
        <v>10.28147955775</v>
      </c>
      <c r="AZ64" s="91">
        <v>0.674742971498</v>
      </c>
      <c r="BA64" s="90">
        <v>19.167516155967</v>
      </c>
      <c r="BB64" s="91">
        <v>1.081139605649</v>
      </c>
      <c r="BC64" s="88">
        <f t="shared" si="34"/>
        <v>34.440304932842</v>
      </c>
      <c r="BD64" s="89">
        <f t="shared" si="52"/>
        <v>1.8880587174624792</v>
      </c>
      <c r="BE64" s="89"/>
      <c r="BF64" s="88">
        <f t="shared" si="35"/>
        <v>55.368183058702</v>
      </c>
      <c r="BG64" s="88">
        <f t="shared" si="36"/>
        <v>2.8842680027219467</v>
      </c>
      <c r="BH64" s="18">
        <f t="shared" si="37"/>
        <v>1</v>
      </c>
      <c r="BI64">
        <v>0</v>
      </c>
      <c r="BJ64">
        <f t="shared" si="59"/>
        <v>24.923668742609298</v>
      </c>
      <c r="BK64">
        <f t="shared" si="38"/>
        <v>8.319001911525648</v>
      </c>
      <c r="BL64">
        <f t="shared" si="60"/>
        <v>0.23940871419331136</v>
      </c>
      <c r="BM64" s="89"/>
      <c r="BN64" s="88">
        <f t="shared" si="39"/>
        <v>34.440304932842</v>
      </c>
      <c r="BO64" s="88">
        <f t="shared" si="40"/>
        <v>1.8880587174624792</v>
      </c>
      <c r="BP64" s="18">
        <f t="shared" si="41"/>
        <v>1</v>
      </c>
      <c r="BQ64">
        <v>0</v>
      </c>
      <c r="BR64">
        <f t="shared" si="61"/>
        <v>12.524167030826323</v>
      </c>
      <c r="BS64">
        <f t="shared" si="42"/>
        <v>3.564765720586062</v>
      </c>
      <c r="BT64">
        <f t="shared" si="62"/>
        <v>0.1738196224807798</v>
      </c>
      <c r="BU64" s="89"/>
      <c r="BV64" s="89">
        <f t="shared" si="63"/>
        <v>52</v>
      </c>
      <c r="BW64" s="109" t="s">
        <v>149</v>
      </c>
      <c r="BX64" s="110">
        <v>4.65</v>
      </c>
      <c r="BY64" s="111">
        <v>0.35000000000000003</v>
      </c>
      <c r="BZ64" s="18">
        <f t="shared" si="43"/>
        <v>-1</v>
      </c>
      <c r="CA64">
        <v>0</v>
      </c>
      <c r="CB64">
        <f t="shared" si="64"/>
        <v>7.661764705882353</v>
      </c>
      <c r="CC64">
        <f t="shared" si="44"/>
        <v>0.12250000000000003</v>
      </c>
      <c r="CD64">
        <f t="shared" si="65"/>
        <v>0.12015704832832647</v>
      </c>
      <c r="CE64" s="111"/>
      <c r="CF64" s="89" t="b">
        <f t="shared" si="45"/>
        <v>1</v>
      </c>
      <c r="CG64" s="89" t="b">
        <f t="shared" si="46"/>
        <v>1</v>
      </c>
      <c r="CH64" s="89"/>
      <c r="CI64" t="b">
        <f t="shared" si="53"/>
        <v>1</v>
      </c>
      <c r="CJ64" s="44" t="s">
        <v>149</v>
      </c>
      <c r="CK64" s="38">
        <v>52</v>
      </c>
      <c r="CL64" s="38">
        <f t="shared" si="66"/>
        <v>52</v>
      </c>
      <c r="CM64" s="3" t="s">
        <v>149</v>
      </c>
      <c r="CN64" s="22">
        <v>416.45240495986656</v>
      </c>
      <c r="CO64" s="26">
        <v>9.737149939968024</v>
      </c>
      <c r="CP64" s="64">
        <v>0.8649702542152452</v>
      </c>
      <c r="CQ64" s="18">
        <f t="shared" si="47"/>
        <v>-1</v>
      </c>
      <c r="CR64">
        <v>0</v>
      </c>
      <c r="CS64">
        <f t="shared" si="67"/>
        <v>13.974967249845253</v>
      </c>
      <c r="CT64">
        <f t="shared" si="48"/>
        <v>0.7481735406771859</v>
      </c>
      <c r="CU64">
        <f t="shared" si="68"/>
        <v>0.19098457607954186</v>
      </c>
      <c r="CV64" s="38"/>
      <c r="CW64" s="38"/>
      <c r="CX64" s="38">
        <f t="shared" si="69"/>
        <v>52</v>
      </c>
      <c r="CY64" s="3" t="s">
        <v>149</v>
      </c>
      <c r="CZ64" s="22">
        <v>37.534370889566794</v>
      </c>
      <c r="DA64" s="92">
        <v>1.7347330008690214</v>
      </c>
      <c r="DB64" s="18">
        <f t="shared" si="49"/>
        <v>0</v>
      </c>
      <c r="DC64">
        <v>0</v>
      </c>
      <c r="DD64">
        <f t="shared" si="70"/>
        <v>38.27966235685449</v>
      </c>
      <c r="DE64">
        <f t="shared" si="50"/>
        <v>3.00929858430404</v>
      </c>
      <c r="DF64">
        <f t="shared" si="71"/>
        <v>0.23795841009601565</v>
      </c>
      <c r="DG64" s="38"/>
      <c r="DH64">
        <v>52</v>
      </c>
      <c r="DI64" s="138" t="s">
        <v>149</v>
      </c>
      <c r="DJ64" s="139">
        <v>-0.19343778819518861</v>
      </c>
      <c r="DK64" s="139">
        <v>0.08953641663327169</v>
      </c>
      <c r="DL64" s="139">
        <v>0.5615895660521895</v>
      </c>
      <c r="DM64" s="139">
        <v>0.11921344355548832</v>
      </c>
      <c r="DN64" s="225">
        <v>0.07599857703284565</v>
      </c>
      <c r="DO64" s="139">
        <v>0.3811994204789148</v>
      </c>
      <c r="DP64" s="226"/>
      <c r="DQ64" s="11" t="b">
        <v>1</v>
      </c>
      <c r="DR64" s="227">
        <v>0.07599857703284565</v>
      </c>
      <c r="DS64" s="227">
        <v>0.3811994204789148</v>
      </c>
      <c r="DT64" s="227">
        <v>0.1795571624780095</v>
      </c>
      <c r="DU64" s="228" t="s">
        <v>64</v>
      </c>
      <c r="DV64" s="3" t="s">
        <v>149</v>
      </c>
      <c r="DW64" s="11">
        <v>0</v>
      </c>
      <c r="DX64" s="226" t="s">
        <v>64</v>
      </c>
      <c r="DY64" s="227">
        <v>-0.2205368310421906</v>
      </c>
      <c r="DZ64" s="227">
        <v>0.005341952654725778</v>
      </c>
      <c r="EA64" s="227">
        <v>-0.19343778819518861</v>
      </c>
      <c r="EB64" s="227">
        <v>0.008600874440274143</v>
      </c>
      <c r="EC64" s="227">
        <v>0.08953641663327169</v>
      </c>
      <c r="ED64" s="227">
        <v>0.006186564395312726</v>
      </c>
      <c r="EE64" s="227">
        <v>0.5615895660521895</v>
      </c>
      <c r="EF64" s="227">
        <v>0.004480345796039087</v>
      </c>
      <c r="EG64" s="227">
        <v>0.17164103377966963</v>
      </c>
      <c r="EH64" s="227">
        <v>0.003406276480734386</v>
      </c>
      <c r="EI64" s="227">
        <v>0.18069718419502384</v>
      </c>
      <c r="EJ64" s="227">
        <v>0.005319856901176039</v>
      </c>
      <c r="EK64" s="227">
        <v>0.11921344355548832</v>
      </c>
      <c r="EL64" s="227">
        <v>0.005485524246974258</v>
      </c>
      <c r="EM64" s="227">
        <v>0.07599857703284565</v>
      </c>
      <c r="EN64" s="227">
        <v>0.006960479326269992</v>
      </c>
      <c r="EO64" s="227">
        <v>-0.3811994204789148</v>
      </c>
      <c r="EP64" s="227">
        <v>0.0037159895057537755</v>
      </c>
      <c r="EQ64" s="227">
        <v>0.1795571624780095</v>
      </c>
      <c r="ER64" s="227">
        <v>0.005724647820659402</v>
      </c>
      <c r="ES64" s="227"/>
      <c r="ET64" s="227">
        <v>-0.12590559469134097</v>
      </c>
      <c r="EU64" s="227">
        <v>0.0035082308400226003</v>
      </c>
      <c r="EV64" s="227">
        <v>-0.07208913079049489</v>
      </c>
      <c r="EW64" s="227">
        <v>0.003928228816148816</v>
      </c>
      <c r="EX64" s="227">
        <v>0.03304725547420101</v>
      </c>
      <c r="EY64" s="227">
        <v>0.00443075771096332</v>
      </c>
      <c r="EZ64" s="227">
        <v>0.14310273888221395</v>
      </c>
      <c r="FA64" s="227">
        <v>0.0029782603679112166</v>
      </c>
      <c r="FB64" s="227">
        <v>0.15256766796186208</v>
      </c>
      <c r="FC64" s="227">
        <v>0.004064948360598995</v>
      </c>
      <c r="FD64" s="227">
        <v>0.06242729362070502</v>
      </c>
      <c r="FE64" s="227">
        <v>0.0034156256561377572</v>
      </c>
      <c r="FF64" s="227">
        <v>0.12989810007981692</v>
      </c>
      <c r="FG64" s="227">
        <v>0.003646707513655568</v>
      </c>
      <c r="FH64" s="227">
        <v>-0.07566931655273802</v>
      </c>
      <c r="FI64" s="227">
        <v>0.00449458262776366</v>
      </c>
      <c r="FJ64" s="227">
        <v>-0.14897245070493004</v>
      </c>
      <c r="FK64" s="227">
        <v>0.00336327725209607</v>
      </c>
      <c r="FL64" s="227">
        <v>0.2670958884502646</v>
      </c>
      <c r="FM64" s="227">
        <v>0.0027839082276744434</v>
      </c>
      <c r="FN64" s="138" t="s">
        <v>149</v>
      </c>
      <c r="FO64" s="229">
        <v>-1</v>
      </c>
      <c r="FP64" s="229">
        <v>0</v>
      </c>
      <c r="FQ64" s="229">
        <v>-1</v>
      </c>
      <c r="FR64" s="229">
        <v>0</v>
      </c>
      <c r="FS64" s="229">
        <v>1</v>
      </c>
      <c r="FT64" s="229">
        <v>0</v>
      </c>
      <c r="FU64" s="229">
        <v>1</v>
      </c>
      <c r="FV64" s="229">
        <v>0</v>
      </c>
      <c r="FW64" s="229">
        <v>1</v>
      </c>
      <c r="FX64" s="229">
        <v>0</v>
      </c>
      <c r="FY64" s="229">
        <v>1</v>
      </c>
      <c r="FZ64" s="229">
        <v>0</v>
      </c>
      <c r="GA64" s="229">
        <v>0</v>
      </c>
      <c r="GB64" s="229">
        <v>0</v>
      </c>
      <c r="GC64" s="229">
        <v>1</v>
      </c>
      <c r="GD64" s="229">
        <v>0</v>
      </c>
      <c r="GE64" s="230">
        <v>-1</v>
      </c>
      <c r="GF64" s="230">
        <v>0</v>
      </c>
      <c r="GG64" s="229">
        <v>-1</v>
      </c>
      <c r="GH64" s="229" t="e">
        <v>#VALUE!</v>
      </c>
      <c r="GI64" s="11"/>
      <c r="GJ64" s="229">
        <v>1</v>
      </c>
      <c r="GK64" s="229">
        <v>0</v>
      </c>
      <c r="GL64" s="229">
        <v>1</v>
      </c>
      <c r="GM64" s="229">
        <v>0</v>
      </c>
      <c r="GN64" s="229">
        <v>1</v>
      </c>
      <c r="GO64" s="229">
        <v>0</v>
      </c>
      <c r="GP64" s="229">
        <v>1</v>
      </c>
      <c r="GQ64" s="229">
        <v>0</v>
      </c>
      <c r="GR64" s="229">
        <v>1</v>
      </c>
      <c r="GS64" s="229">
        <v>0</v>
      </c>
      <c r="GT64" s="229">
        <v>1</v>
      </c>
      <c r="GU64" s="229">
        <v>0</v>
      </c>
      <c r="GV64" s="229">
        <v>1</v>
      </c>
      <c r="GW64" s="229">
        <v>0</v>
      </c>
      <c r="GX64" s="229">
        <v>1</v>
      </c>
      <c r="GY64" s="229">
        <v>0</v>
      </c>
      <c r="GZ64" s="229">
        <v>1</v>
      </c>
      <c r="HA64" s="229">
        <v>0</v>
      </c>
      <c r="HB64" s="229">
        <v>1</v>
      </c>
      <c r="HC64" s="229" t="e">
        <v>#DIV/0!</v>
      </c>
      <c r="HD64" s="11"/>
      <c r="HE64" s="229">
        <v>6</v>
      </c>
      <c r="HF64" s="229">
        <v>0</v>
      </c>
      <c r="HG64" s="229">
        <v>6</v>
      </c>
      <c r="HH64" s="229">
        <v>0</v>
      </c>
      <c r="HI64" s="229">
        <v>3</v>
      </c>
      <c r="HJ64" s="229">
        <v>0</v>
      </c>
      <c r="HK64" s="229">
        <v>3</v>
      </c>
      <c r="HL64" s="229">
        <v>0</v>
      </c>
      <c r="HM64" s="229">
        <v>3</v>
      </c>
      <c r="HN64" s="229">
        <v>0</v>
      </c>
      <c r="HO64" s="229">
        <v>3</v>
      </c>
      <c r="HP64" s="229">
        <v>0</v>
      </c>
      <c r="HQ64" s="229">
        <v>2</v>
      </c>
      <c r="HR64" s="229">
        <v>0</v>
      </c>
      <c r="HS64" s="229">
        <v>3</v>
      </c>
      <c r="HT64" s="229">
        <v>0</v>
      </c>
      <c r="HU64" s="229">
        <v>6</v>
      </c>
      <c r="HV64" s="229">
        <v>0</v>
      </c>
      <c r="HW64" s="229">
        <v>1</v>
      </c>
      <c r="HX64" s="229" t="e">
        <v>#DIV/0!</v>
      </c>
    </row>
    <row r="65" spans="1:232" s="8" customFormat="1" ht="12.75">
      <c r="A65" s="11"/>
      <c r="B65" s="187" t="s">
        <v>99</v>
      </c>
      <c r="C65" s="96">
        <v>413.18150052002756</v>
      </c>
      <c r="D65" s="96">
        <f t="shared" si="54"/>
        <v>49.52250382969</v>
      </c>
      <c r="E65" s="96">
        <f t="shared" si="55"/>
        <v>44.92538895995</v>
      </c>
      <c r="F65" s="96">
        <f t="shared" si="21"/>
        <v>5.7700000000000005</v>
      </c>
      <c r="G65" s="96">
        <v>16.61348489888324</v>
      </c>
      <c r="H65" s="161">
        <v>27.695789312796595</v>
      </c>
      <c r="I65" s="163"/>
      <c r="J65" s="189">
        <f t="shared" si="22"/>
        <v>-0.07910633515185174</v>
      </c>
      <c r="K65" s="190">
        <f t="shared" si="23"/>
        <v>-0.13501789644755732</v>
      </c>
      <c r="L65" s="183"/>
      <c r="M65" s="21" t="s">
        <v>99</v>
      </c>
      <c r="N65" s="70">
        <f t="shared" si="24"/>
        <v>-1</v>
      </c>
      <c r="O65" s="70">
        <f t="shared" si="25"/>
        <v>-1</v>
      </c>
      <c r="P65" s="70">
        <f t="shared" si="26"/>
        <v>-1</v>
      </c>
      <c r="Q65" s="70">
        <f t="shared" si="27"/>
        <v>-1</v>
      </c>
      <c r="R65" s="70">
        <f t="shared" si="28"/>
        <v>0</v>
      </c>
      <c r="S65" s="70">
        <f t="shared" si="29"/>
        <v>1</v>
      </c>
      <c r="T65" s="70"/>
      <c r="U65" s="70"/>
      <c r="V65" s="70"/>
      <c r="W65" s="38"/>
      <c r="X65" s="38" t="s">
        <v>99</v>
      </c>
      <c r="Y65" s="38" t="b">
        <f t="shared" si="30"/>
        <v>1</v>
      </c>
      <c r="Z65" s="44" t="s">
        <v>99</v>
      </c>
      <c r="AA65" s="58">
        <v>413.18150052002756</v>
      </c>
      <c r="AB65" s="58">
        <v>413.18150052002756</v>
      </c>
      <c r="AC65" s="44">
        <v>3.742592323688464</v>
      </c>
      <c r="AD65" s="18">
        <f t="shared" si="31"/>
        <v>-1</v>
      </c>
      <c r="AE65" s="38">
        <v>0</v>
      </c>
      <c r="AF65">
        <f t="shared" si="56"/>
        <v>493.44516550224654</v>
      </c>
      <c r="AG65">
        <f t="shared" si="32"/>
        <v>14.006997301331818</v>
      </c>
      <c r="AH65">
        <f t="shared" si="57"/>
        <v>0.28140669228673665</v>
      </c>
      <c r="AI65" s="44" t="s">
        <v>99</v>
      </c>
      <c r="AJ65" s="38">
        <v>53</v>
      </c>
      <c r="AK65" s="38"/>
      <c r="AL65" s="38"/>
      <c r="AM65">
        <f t="shared" si="58"/>
        <v>53</v>
      </c>
      <c r="AN65" s="12" t="s">
        <v>99</v>
      </c>
      <c r="AO65" s="88">
        <v>4.617503144128</v>
      </c>
      <c r="AP65" s="89">
        <v>0.987703875895</v>
      </c>
      <c r="AQ65" s="90">
        <v>14.831440486357</v>
      </c>
      <c r="AR65" s="91">
        <v>1.522369593659</v>
      </c>
      <c r="AS65" s="90">
        <v>30.073560199205</v>
      </c>
      <c r="AT65" s="91">
        <v>1.966688357204</v>
      </c>
      <c r="AU65" s="88">
        <f t="shared" si="33"/>
        <v>49.52250382969</v>
      </c>
      <c r="AV65" s="89">
        <f t="shared" si="51"/>
        <v>7.161031220517243</v>
      </c>
      <c r="AW65" s="88">
        <v>3.852538520336</v>
      </c>
      <c r="AX65" s="89">
        <v>0.62555106417</v>
      </c>
      <c r="AY65" s="90">
        <v>13.011954253099</v>
      </c>
      <c r="AZ65" s="91">
        <v>1.13164474151</v>
      </c>
      <c r="BA65" s="90">
        <v>28.060896186515</v>
      </c>
      <c r="BB65" s="91">
        <v>1.254629210949</v>
      </c>
      <c r="BC65" s="88">
        <f t="shared" si="34"/>
        <v>44.92538895995</v>
      </c>
      <c r="BD65" s="89">
        <f t="shared" si="52"/>
        <v>3.2460284118379645</v>
      </c>
      <c r="BE65" s="89"/>
      <c r="BF65" s="88">
        <f t="shared" si="35"/>
        <v>49.52250382969</v>
      </c>
      <c r="BG65" s="88">
        <f t="shared" si="36"/>
        <v>7.161031220517243</v>
      </c>
      <c r="BH65" s="18">
        <f t="shared" si="37"/>
        <v>1</v>
      </c>
      <c r="BI65">
        <v>0</v>
      </c>
      <c r="BJ65">
        <f t="shared" si="59"/>
        <v>24.923668742609298</v>
      </c>
      <c r="BK65">
        <f t="shared" si="38"/>
        <v>51.280368141222674</v>
      </c>
      <c r="BL65">
        <f t="shared" si="60"/>
        <v>0.23940871419331136</v>
      </c>
      <c r="BM65" s="89"/>
      <c r="BN65" s="88">
        <f t="shared" si="39"/>
        <v>44.92538895995</v>
      </c>
      <c r="BO65" s="88">
        <f t="shared" si="40"/>
        <v>3.2460284118379645</v>
      </c>
      <c r="BP65" s="18">
        <f t="shared" si="41"/>
        <v>1</v>
      </c>
      <c r="BQ65">
        <v>0</v>
      </c>
      <c r="BR65">
        <f t="shared" si="61"/>
        <v>12.524167030826323</v>
      </c>
      <c r="BS65">
        <f t="shared" si="42"/>
        <v>10.536700450459298</v>
      </c>
      <c r="BT65">
        <f t="shared" si="62"/>
        <v>0.1738196224807798</v>
      </c>
      <c r="BU65" s="89"/>
      <c r="BV65" s="89">
        <f t="shared" si="63"/>
        <v>53</v>
      </c>
      <c r="BW65" s="112" t="s">
        <v>99</v>
      </c>
      <c r="BX65" s="110">
        <v>5.7700000000000005</v>
      </c>
      <c r="BY65" s="111">
        <v>0.52</v>
      </c>
      <c r="BZ65" s="18">
        <f t="shared" si="43"/>
        <v>-1</v>
      </c>
      <c r="CA65">
        <v>0</v>
      </c>
      <c r="CB65">
        <f t="shared" si="64"/>
        <v>7.661764705882353</v>
      </c>
      <c r="CC65">
        <f t="shared" si="44"/>
        <v>0.27040000000000003</v>
      </c>
      <c r="CD65">
        <f t="shared" si="65"/>
        <v>0.12015704832832647</v>
      </c>
      <c r="CE65" s="111"/>
      <c r="CF65" s="89" t="b">
        <f t="shared" si="45"/>
        <v>1</v>
      </c>
      <c r="CG65" s="89" t="b">
        <f t="shared" si="46"/>
        <v>1</v>
      </c>
      <c r="CH65" s="89"/>
      <c r="CI65" t="b">
        <f t="shared" si="53"/>
        <v>1</v>
      </c>
      <c r="CJ65" s="44" t="s">
        <v>99</v>
      </c>
      <c r="CK65" s="38">
        <v>53</v>
      </c>
      <c r="CL65" s="38">
        <f t="shared" si="66"/>
        <v>53</v>
      </c>
      <c r="CM65" s="6" t="s">
        <v>99</v>
      </c>
      <c r="CN65" s="22">
        <v>413.18150052002756</v>
      </c>
      <c r="CO65" s="5">
        <v>16.61348489888324</v>
      </c>
      <c r="CP65" s="62">
        <v>1.9031061954252835</v>
      </c>
      <c r="CQ65" s="18">
        <f t="shared" si="47"/>
        <v>0</v>
      </c>
      <c r="CR65">
        <v>0</v>
      </c>
      <c r="CS65">
        <f t="shared" si="67"/>
        <v>13.974967249845253</v>
      </c>
      <c r="CT65">
        <f t="shared" si="48"/>
        <v>3.621813191066097</v>
      </c>
      <c r="CU65">
        <f t="shared" si="68"/>
        <v>0.19098457607954186</v>
      </c>
      <c r="CV65" s="38"/>
      <c r="CW65" s="38"/>
      <c r="CX65" s="38">
        <f t="shared" si="69"/>
        <v>53</v>
      </c>
      <c r="CY65" s="6" t="s">
        <v>99</v>
      </c>
      <c r="CZ65" s="130">
        <v>27.695789312796595</v>
      </c>
      <c r="DA65" s="92">
        <v>1.7693658836995925</v>
      </c>
      <c r="DB65" s="18">
        <f t="shared" si="49"/>
        <v>-1</v>
      </c>
      <c r="DC65">
        <v>0</v>
      </c>
      <c r="DD65">
        <f t="shared" si="70"/>
        <v>38.27966235685449</v>
      </c>
      <c r="DE65">
        <f t="shared" si="50"/>
        <v>3.1306556304000397</v>
      </c>
      <c r="DF65">
        <f t="shared" si="71"/>
        <v>0.23795841009601565</v>
      </c>
      <c r="DG65" s="38"/>
      <c r="DH65">
        <v>53</v>
      </c>
      <c r="DI65" s="138" t="s">
        <v>99</v>
      </c>
      <c r="DJ65" s="139">
        <v>-0.23915268546296167</v>
      </c>
      <c r="DK65" s="139">
        <v>-0.15957043851795913</v>
      </c>
      <c r="DL65" s="139">
        <v>-0.07910633515185174</v>
      </c>
      <c r="DM65" s="139">
        <v>0.5261360819054022</v>
      </c>
      <c r="DN65" s="225">
        <v>0.19427108363620943</v>
      </c>
      <c r="DO65" s="139">
        <v>-0.13501789644755732</v>
      </c>
      <c r="DP65" s="226"/>
      <c r="DQ65" s="11" t="b">
        <v>1</v>
      </c>
      <c r="DR65" s="227">
        <v>0.19427108363620943</v>
      </c>
      <c r="DS65" s="227">
        <v>-0.13501789644755732</v>
      </c>
      <c r="DT65" s="227">
        <v>-0.0029507459149052525</v>
      </c>
      <c r="DU65" s="228" t="s">
        <v>10</v>
      </c>
      <c r="DV65" s="6" t="s">
        <v>99</v>
      </c>
      <c r="DW65" s="11">
        <v>0</v>
      </c>
      <c r="DX65" s="226" t="s">
        <v>10</v>
      </c>
      <c r="DY65" s="227">
        <v>-0.30473112757828963</v>
      </c>
      <c r="DZ65" s="227">
        <v>0.06416562686763082</v>
      </c>
      <c r="EA65" s="227">
        <v>-0.23915268546296167</v>
      </c>
      <c r="EB65" s="227">
        <v>0.07612206046221118</v>
      </c>
      <c r="EC65" s="227">
        <v>-0.15957043851795913</v>
      </c>
      <c r="ED65" s="227">
        <v>0.0679222575572307</v>
      </c>
      <c r="EE65" s="227">
        <v>-0.07910633515185174</v>
      </c>
      <c r="EF65" s="227">
        <v>0.07133792062986388</v>
      </c>
      <c r="EG65" s="227">
        <v>0.6495948394262955</v>
      </c>
      <c r="EH65" s="227">
        <v>0.04052821986116335</v>
      </c>
      <c r="EI65" s="227">
        <v>0.24085275715280605</v>
      </c>
      <c r="EJ65" s="227">
        <v>0.06791759367949125</v>
      </c>
      <c r="EK65" s="227">
        <v>0.5261360819054022</v>
      </c>
      <c r="EL65" s="227">
        <v>0.05210355949980357</v>
      </c>
      <c r="EM65" s="227">
        <v>0.19427108363620943</v>
      </c>
      <c r="EN65" s="227">
        <v>0.09505694649156186</v>
      </c>
      <c r="EO65" s="227">
        <v>0.13501789644755732</v>
      </c>
      <c r="EP65" s="227">
        <v>0.09249573669902926</v>
      </c>
      <c r="EQ65" s="227">
        <v>-0.0029507459149052525</v>
      </c>
      <c r="ER65" s="227">
        <v>0.058726927078346106</v>
      </c>
      <c r="ES65" s="227"/>
      <c r="ET65" s="227">
        <v>-0.12590559469134097</v>
      </c>
      <c r="EU65" s="227">
        <v>0.0035082308400226003</v>
      </c>
      <c r="EV65" s="227">
        <v>-0.07208913079049489</v>
      </c>
      <c r="EW65" s="227">
        <v>0.003928228816148816</v>
      </c>
      <c r="EX65" s="227">
        <v>0.03304725547420101</v>
      </c>
      <c r="EY65" s="227">
        <v>0.00443075771096332</v>
      </c>
      <c r="EZ65" s="227">
        <v>0.14310273888221395</v>
      </c>
      <c r="FA65" s="227">
        <v>0.0029782603679112166</v>
      </c>
      <c r="FB65" s="227">
        <v>0.15256766796186208</v>
      </c>
      <c r="FC65" s="227">
        <v>0.004064948360598995</v>
      </c>
      <c r="FD65" s="227">
        <v>0.06242729362070502</v>
      </c>
      <c r="FE65" s="227">
        <v>0.0034156256561377572</v>
      </c>
      <c r="FF65" s="227">
        <v>0.12989810007981692</v>
      </c>
      <c r="FG65" s="227">
        <v>0.003646707513655568</v>
      </c>
      <c r="FH65" s="227">
        <v>-0.07566931655273802</v>
      </c>
      <c r="FI65" s="227">
        <v>0.00449458262776366</v>
      </c>
      <c r="FJ65" s="227">
        <v>-0.14897245070493004</v>
      </c>
      <c r="FK65" s="227">
        <v>0.00336327725209607</v>
      </c>
      <c r="FL65" s="227">
        <v>0.2670958884502646</v>
      </c>
      <c r="FM65" s="227">
        <v>0.0027839082276744434</v>
      </c>
      <c r="FN65" s="138" t="s">
        <v>99</v>
      </c>
      <c r="FO65" s="229">
        <v>-1</v>
      </c>
      <c r="FP65" s="229">
        <v>0</v>
      </c>
      <c r="FQ65" s="229">
        <v>-1</v>
      </c>
      <c r="FR65" s="229">
        <v>0</v>
      </c>
      <c r="FS65" s="229">
        <v>-1</v>
      </c>
      <c r="FT65" s="229">
        <v>0</v>
      </c>
      <c r="FU65" s="229">
        <v>-1</v>
      </c>
      <c r="FV65" s="229">
        <v>0</v>
      </c>
      <c r="FW65" s="229">
        <v>1</v>
      </c>
      <c r="FX65" s="229">
        <v>0</v>
      </c>
      <c r="FY65" s="229">
        <v>1</v>
      </c>
      <c r="FZ65" s="229">
        <v>0</v>
      </c>
      <c r="GA65" s="229">
        <v>1</v>
      </c>
      <c r="GB65" s="229">
        <v>0</v>
      </c>
      <c r="GC65" s="229">
        <v>1</v>
      </c>
      <c r="GD65" s="229">
        <v>0</v>
      </c>
      <c r="GE65" s="230">
        <v>1</v>
      </c>
      <c r="GF65" s="230">
        <v>0</v>
      </c>
      <c r="GG65" s="229">
        <v>-1</v>
      </c>
      <c r="GH65" s="229" t="e">
        <v>#VALUE!</v>
      </c>
      <c r="GI65" s="11"/>
      <c r="GJ65" s="229">
        <v>1</v>
      </c>
      <c r="GK65" s="229">
        <v>0</v>
      </c>
      <c r="GL65" s="229">
        <v>1</v>
      </c>
      <c r="GM65" s="229">
        <v>0</v>
      </c>
      <c r="GN65" s="229">
        <v>1</v>
      </c>
      <c r="GO65" s="229">
        <v>0</v>
      </c>
      <c r="GP65" s="229">
        <v>0</v>
      </c>
      <c r="GQ65" s="229">
        <v>0</v>
      </c>
      <c r="GR65" s="229">
        <v>1</v>
      </c>
      <c r="GS65" s="229">
        <v>0</v>
      </c>
      <c r="GT65" s="229">
        <v>1</v>
      </c>
      <c r="GU65" s="229">
        <v>0</v>
      </c>
      <c r="GV65" s="229">
        <v>1</v>
      </c>
      <c r="GW65" s="229">
        <v>0</v>
      </c>
      <c r="GX65" s="229">
        <v>1</v>
      </c>
      <c r="GY65" s="229">
        <v>0</v>
      </c>
      <c r="GZ65" s="229">
        <v>0</v>
      </c>
      <c r="HA65" s="229">
        <v>1</v>
      </c>
      <c r="HB65" s="229">
        <v>0</v>
      </c>
      <c r="HC65" s="229" t="e">
        <v>#DIV/0!</v>
      </c>
      <c r="HD65" s="11"/>
      <c r="HE65" s="229">
        <v>6</v>
      </c>
      <c r="HF65" s="229">
        <v>0</v>
      </c>
      <c r="HG65" s="229">
        <v>6</v>
      </c>
      <c r="HH65" s="229">
        <v>0</v>
      </c>
      <c r="HI65" s="229">
        <v>6</v>
      </c>
      <c r="HJ65" s="229">
        <v>0</v>
      </c>
      <c r="HK65" s="229">
        <v>0</v>
      </c>
      <c r="HL65" s="229">
        <v>0</v>
      </c>
      <c r="HM65" s="229">
        <v>3</v>
      </c>
      <c r="HN65" s="229">
        <v>0</v>
      </c>
      <c r="HO65" s="229">
        <v>3</v>
      </c>
      <c r="HP65" s="229">
        <v>0</v>
      </c>
      <c r="HQ65" s="229">
        <v>3</v>
      </c>
      <c r="HR65" s="229">
        <v>0</v>
      </c>
      <c r="HS65" s="229">
        <v>3</v>
      </c>
      <c r="HT65" s="229">
        <v>0</v>
      </c>
      <c r="HU65" s="229">
        <v>0</v>
      </c>
      <c r="HV65" s="229">
        <v>2</v>
      </c>
      <c r="HW65" s="229">
        <v>0</v>
      </c>
      <c r="HX65" s="229" t="e">
        <v>#DIV/0!</v>
      </c>
    </row>
    <row r="66" spans="1:232" s="8" customFormat="1" ht="12.75">
      <c r="A66" s="11"/>
      <c r="B66" s="187" t="s">
        <v>113</v>
      </c>
      <c r="C66" s="96">
        <v>411.75491579528097</v>
      </c>
      <c r="D66" s="96">
        <f t="shared" si="54"/>
        <v>56.490868873657</v>
      </c>
      <c r="E66" s="96">
        <f t="shared" si="55"/>
        <v>43.429588993238</v>
      </c>
      <c r="F66" s="96">
        <f t="shared" si="21"/>
        <v>5.52</v>
      </c>
      <c r="G66" s="96">
        <v>13.010807166782785</v>
      </c>
      <c r="H66" s="161">
        <v>28.03956195784469</v>
      </c>
      <c r="I66" s="163"/>
      <c r="J66" s="189">
        <f t="shared" si="22"/>
        <v>0.030315310645662324</v>
      </c>
      <c r="K66" s="190">
        <f t="shared" si="23"/>
        <v>-0.1952920190696793</v>
      </c>
      <c r="L66" s="183"/>
      <c r="M66" s="21" t="s">
        <v>113</v>
      </c>
      <c r="N66" s="70">
        <f t="shared" si="24"/>
        <v>-1</v>
      </c>
      <c r="O66" s="70">
        <f t="shared" si="25"/>
        <v>-1</v>
      </c>
      <c r="P66" s="70">
        <f t="shared" si="26"/>
        <v>-1</v>
      </c>
      <c r="Q66" s="70">
        <f t="shared" si="27"/>
        <v>-1</v>
      </c>
      <c r="R66" s="70">
        <f t="shared" si="28"/>
        <v>0</v>
      </c>
      <c r="S66" s="70">
        <f t="shared" si="29"/>
        <v>1</v>
      </c>
      <c r="T66" s="70"/>
      <c r="U66" s="70"/>
      <c r="V66" s="70"/>
      <c r="W66" s="38"/>
      <c r="X66" s="38" t="s">
        <v>113</v>
      </c>
      <c r="Y66" s="38" t="b">
        <f t="shared" si="30"/>
        <v>1</v>
      </c>
      <c r="Z66" s="44" t="s">
        <v>113</v>
      </c>
      <c r="AA66" s="58">
        <v>411.75491579528097</v>
      </c>
      <c r="AB66" s="58">
        <v>411.75491579528097</v>
      </c>
      <c r="AC66" s="44">
        <v>2.7278011468674976</v>
      </c>
      <c r="AD66" s="18">
        <f t="shared" si="31"/>
        <v>-1</v>
      </c>
      <c r="AE66" s="38">
        <v>0</v>
      </c>
      <c r="AF66">
        <f t="shared" si="56"/>
        <v>493.44516550224654</v>
      </c>
      <c r="AG66">
        <f t="shared" si="32"/>
        <v>7.440899096851635</v>
      </c>
      <c r="AH66">
        <f t="shared" si="57"/>
        <v>0.28140669228673665</v>
      </c>
      <c r="AI66" s="44" t="s">
        <v>113</v>
      </c>
      <c r="AJ66" s="38">
        <v>54</v>
      </c>
      <c r="AK66" s="38"/>
      <c r="AL66" s="38"/>
      <c r="AM66">
        <f t="shared" si="58"/>
        <v>54</v>
      </c>
      <c r="AN66" s="12" t="s">
        <v>113</v>
      </c>
      <c r="AO66" s="88">
        <v>7.062926836393</v>
      </c>
      <c r="AP66" s="89">
        <v>0.59887398542</v>
      </c>
      <c r="AQ66" s="90">
        <v>19.523511158623</v>
      </c>
      <c r="AR66" s="91">
        <v>1.095714196921</v>
      </c>
      <c r="AS66" s="90">
        <v>29.904430878641</v>
      </c>
      <c r="AT66" s="91">
        <v>1.048768285937</v>
      </c>
      <c r="AU66" s="88">
        <f t="shared" si="33"/>
        <v>56.490868873657</v>
      </c>
      <c r="AV66" s="89">
        <f t="shared" si="51"/>
        <v>2.6591545693342997</v>
      </c>
      <c r="AW66" s="88">
        <v>3.146599408954</v>
      </c>
      <c r="AX66" s="89">
        <v>0.356645466661</v>
      </c>
      <c r="AY66" s="90">
        <v>12.855275927601</v>
      </c>
      <c r="AZ66" s="91">
        <v>0.906718588781</v>
      </c>
      <c r="BA66" s="90">
        <v>27.427713656683</v>
      </c>
      <c r="BB66" s="91">
        <v>1.180253675444</v>
      </c>
      <c r="BC66" s="88">
        <f t="shared" si="34"/>
        <v>43.429588993238</v>
      </c>
      <c r="BD66" s="89">
        <f t="shared" si="52"/>
        <v>2.3423333265299213</v>
      </c>
      <c r="BE66" s="89"/>
      <c r="BF66" s="88">
        <f t="shared" si="35"/>
        <v>56.490868873657</v>
      </c>
      <c r="BG66" s="88">
        <f t="shared" si="36"/>
        <v>2.6591545693342997</v>
      </c>
      <c r="BH66" s="18">
        <f t="shared" si="37"/>
        <v>1</v>
      </c>
      <c r="BI66">
        <v>0</v>
      </c>
      <c r="BJ66">
        <f t="shared" si="59"/>
        <v>24.923668742609298</v>
      </c>
      <c r="BK66">
        <f t="shared" si="38"/>
        <v>7.071103023611485</v>
      </c>
      <c r="BL66">
        <f t="shared" si="60"/>
        <v>0.23940871419331136</v>
      </c>
      <c r="BM66" s="89"/>
      <c r="BN66" s="88">
        <f t="shared" si="39"/>
        <v>43.429588993238</v>
      </c>
      <c r="BO66" s="88">
        <f t="shared" si="40"/>
        <v>2.3423333265299213</v>
      </c>
      <c r="BP66" s="18">
        <f t="shared" si="41"/>
        <v>1</v>
      </c>
      <c r="BQ66">
        <v>0</v>
      </c>
      <c r="BR66">
        <f t="shared" si="61"/>
        <v>12.524167030826323</v>
      </c>
      <c r="BS66">
        <f t="shared" si="42"/>
        <v>5.486525412572727</v>
      </c>
      <c r="BT66">
        <f t="shared" si="62"/>
        <v>0.1738196224807798</v>
      </c>
      <c r="BU66" s="89"/>
      <c r="BV66" s="89">
        <f t="shared" si="63"/>
        <v>54</v>
      </c>
      <c r="BW66" s="112" t="s">
        <v>113</v>
      </c>
      <c r="BX66" s="110">
        <v>5.52</v>
      </c>
      <c r="BY66" s="111">
        <v>0.37</v>
      </c>
      <c r="BZ66" s="18">
        <f t="shared" si="43"/>
        <v>-1</v>
      </c>
      <c r="CA66">
        <v>0</v>
      </c>
      <c r="CB66">
        <f t="shared" si="64"/>
        <v>7.661764705882353</v>
      </c>
      <c r="CC66">
        <f t="shared" si="44"/>
        <v>0.1369</v>
      </c>
      <c r="CD66">
        <f t="shared" si="65"/>
        <v>0.12015704832832647</v>
      </c>
      <c r="CE66" s="111"/>
      <c r="CF66" s="89" t="b">
        <f t="shared" si="45"/>
        <v>1</v>
      </c>
      <c r="CG66" s="89" t="b">
        <f t="shared" si="46"/>
        <v>1</v>
      </c>
      <c r="CH66" s="89"/>
      <c r="CI66" t="b">
        <f t="shared" si="53"/>
        <v>1</v>
      </c>
      <c r="CJ66" s="44" t="s">
        <v>113</v>
      </c>
      <c r="CK66" s="38">
        <v>54</v>
      </c>
      <c r="CL66" s="38">
        <f t="shared" si="66"/>
        <v>54</v>
      </c>
      <c r="CM66" s="6" t="s">
        <v>113</v>
      </c>
      <c r="CN66" s="22">
        <v>411.75491579528097</v>
      </c>
      <c r="CO66" s="5">
        <v>13.010807166782785</v>
      </c>
      <c r="CP66" s="62">
        <v>1.2741144069922998</v>
      </c>
      <c r="CQ66" s="18">
        <f t="shared" si="47"/>
        <v>0</v>
      </c>
      <c r="CR66">
        <v>0</v>
      </c>
      <c r="CS66">
        <f t="shared" si="67"/>
        <v>13.974967249845253</v>
      </c>
      <c r="CT66">
        <f t="shared" si="48"/>
        <v>1.6233675221053399</v>
      </c>
      <c r="CU66">
        <f t="shared" si="68"/>
        <v>0.19098457607954186</v>
      </c>
      <c r="CV66" s="38"/>
      <c r="CW66" s="38"/>
      <c r="CX66" s="38">
        <f t="shared" si="69"/>
        <v>54</v>
      </c>
      <c r="CY66" s="6" t="s">
        <v>113</v>
      </c>
      <c r="CZ66" s="130">
        <v>28.03956195784469</v>
      </c>
      <c r="DA66" s="92">
        <v>1.3645996064576666</v>
      </c>
      <c r="DB66" s="18">
        <f t="shared" si="49"/>
        <v>-1</v>
      </c>
      <c r="DC66">
        <v>0</v>
      </c>
      <c r="DD66">
        <f t="shared" si="70"/>
        <v>38.27966235685449</v>
      </c>
      <c r="DE66">
        <f t="shared" si="50"/>
        <v>1.8621320859444186</v>
      </c>
      <c r="DF66">
        <f t="shared" si="71"/>
        <v>0.23795841009601565</v>
      </c>
      <c r="DG66" s="38"/>
      <c r="DH66">
        <v>54</v>
      </c>
      <c r="DI66" s="138" t="s">
        <v>113</v>
      </c>
      <c r="DJ66" s="139">
        <v>-0.028313471817988763</v>
      </c>
      <c r="DK66" s="139">
        <v>0.10191321957813257</v>
      </c>
      <c r="DL66" s="139">
        <v>0.030315310645662324</v>
      </c>
      <c r="DM66" s="139">
        <v>0.518046409582706</v>
      </c>
      <c r="DN66" s="225">
        <v>0.24514118489620015</v>
      </c>
      <c r="DO66" s="139">
        <v>-0.1952920190696793</v>
      </c>
      <c r="DP66" s="226"/>
      <c r="DQ66" s="11" t="b">
        <v>1</v>
      </c>
      <c r="DR66" s="227">
        <v>0.24514118489620015</v>
      </c>
      <c r="DS66" s="227">
        <v>-0.1952920190696793</v>
      </c>
      <c r="DT66" s="227">
        <v>0.11918523965781351</v>
      </c>
      <c r="DU66" s="228" t="s">
        <v>26</v>
      </c>
      <c r="DV66" s="6" t="s">
        <v>113</v>
      </c>
      <c r="DW66" s="11">
        <v>0</v>
      </c>
      <c r="DX66" s="226" t="s">
        <v>26</v>
      </c>
      <c r="DY66" s="227">
        <v>-0.3722491079489824</v>
      </c>
      <c r="DZ66" s="227">
        <v>0.03633039310600376</v>
      </c>
      <c r="EA66" s="227">
        <v>-0.028313471817988763</v>
      </c>
      <c r="EB66" s="227">
        <v>0.07434326155174516</v>
      </c>
      <c r="EC66" s="227">
        <v>0.10191321957813257</v>
      </c>
      <c r="ED66" s="227">
        <v>0.08563071290284281</v>
      </c>
      <c r="EE66" s="227">
        <v>0.030315310645662324</v>
      </c>
      <c r="EF66" s="227">
        <v>0.07084636420492692</v>
      </c>
      <c r="EG66" s="227">
        <v>0.6366124892446927</v>
      </c>
      <c r="EH66" s="227">
        <v>0.02581399025017454</v>
      </c>
      <c r="EI66" s="227">
        <v>0.40796722263835344</v>
      </c>
      <c r="EJ66" s="227">
        <v>0.0395137734590783</v>
      </c>
      <c r="EK66" s="227">
        <v>0.518046409582706</v>
      </c>
      <c r="EL66" s="227">
        <v>0.043818208893650984</v>
      </c>
      <c r="EM66" s="227">
        <v>0.24514118489620015</v>
      </c>
      <c r="EN66" s="227">
        <v>0.08195156674894287</v>
      </c>
      <c r="EO66" s="227">
        <v>0.1952920190696793</v>
      </c>
      <c r="EP66" s="227">
        <v>0.04004307500431143</v>
      </c>
      <c r="EQ66" s="227">
        <v>0.11918523965781351</v>
      </c>
      <c r="ER66" s="227">
        <v>0.047791256947986506</v>
      </c>
      <c r="ES66" s="227"/>
      <c r="ET66" s="227">
        <v>-0.12590559469134097</v>
      </c>
      <c r="EU66" s="227">
        <v>0.0035082308400226003</v>
      </c>
      <c r="EV66" s="227">
        <v>-0.07208913079049489</v>
      </c>
      <c r="EW66" s="227">
        <v>0.003928228816148816</v>
      </c>
      <c r="EX66" s="227">
        <v>0.03304725547420101</v>
      </c>
      <c r="EY66" s="227">
        <v>0.00443075771096332</v>
      </c>
      <c r="EZ66" s="227">
        <v>0.14310273888221395</v>
      </c>
      <c r="FA66" s="227">
        <v>0.0029782603679112166</v>
      </c>
      <c r="FB66" s="227">
        <v>0.15256766796186208</v>
      </c>
      <c r="FC66" s="227">
        <v>0.004064948360598995</v>
      </c>
      <c r="FD66" s="227">
        <v>0.06242729362070502</v>
      </c>
      <c r="FE66" s="227">
        <v>0.0034156256561377572</v>
      </c>
      <c r="FF66" s="227">
        <v>0.12989810007981692</v>
      </c>
      <c r="FG66" s="227">
        <v>0.003646707513655568</v>
      </c>
      <c r="FH66" s="227">
        <v>-0.07566931655273802</v>
      </c>
      <c r="FI66" s="227">
        <v>0.00449458262776366</v>
      </c>
      <c r="FJ66" s="227">
        <v>-0.14897245070493004</v>
      </c>
      <c r="FK66" s="227">
        <v>0.00336327725209607</v>
      </c>
      <c r="FL66" s="227">
        <v>0.2670958884502646</v>
      </c>
      <c r="FM66" s="227">
        <v>0.0027839082276744434</v>
      </c>
      <c r="FN66" s="138" t="s">
        <v>113</v>
      </c>
      <c r="FO66" s="229">
        <v>-1</v>
      </c>
      <c r="FP66" s="229">
        <v>0</v>
      </c>
      <c r="FQ66" s="229">
        <v>0</v>
      </c>
      <c r="FR66" s="229">
        <v>0</v>
      </c>
      <c r="FS66" s="229">
        <v>0</v>
      </c>
      <c r="FT66" s="229">
        <v>0</v>
      </c>
      <c r="FU66" s="229">
        <v>0</v>
      </c>
      <c r="FV66" s="229">
        <v>0</v>
      </c>
      <c r="FW66" s="229">
        <v>1</v>
      </c>
      <c r="FX66" s="229">
        <v>0</v>
      </c>
      <c r="FY66" s="229">
        <v>1</v>
      </c>
      <c r="FZ66" s="229">
        <v>0</v>
      </c>
      <c r="GA66" s="229">
        <v>1</v>
      </c>
      <c r="GB66" s="229">
        <v>0</v>
      </c>
      <c r="GC66" s="229">
        <v>1</v>
      </c>
      <c r="GD66" s="229">
        <v>0</v>
      </c>
      <c r="GE66" s="230">
        <v>1</v>
      </c>
      <c r="GF66" s="230">
        <v>0</v>
      </c>
      <c r="GG66" s="229">
        <v>-1</v>
      </c>
      <c r="GH66" s="229" t="e">
        <v>#VALUE!</v>
      </c>
      <c r="GI66" s="11"/>
      <c r="GJ66" s="229">
        <v>1</v>
      </c>
      <c r="GK66" s="229">
        <v>0</v>
      </c>
      <c r="GL66" s="229">
        <v>0</v>
      </c>
      <c r="GM66" s="229">
        <v>0</v>
      </c>
      <c r="GN66" s="229">
        <v>0</v>
      </c>
      <c r="GO66" s="229">
        <v>1</v>
      </c>
      <c r="GP66" s="229">
        <v>0</v>
      </c>
      <c r="GQ66" s="229">
        <v>0</v>
      </c>
      <c r="GR66" s="229">
        <v>1</v>
      </c>
      <c r="GS66" s="229">
        <v>0</v>
      </c>
      <c r="GT66" s="229">
        <v>1</v>
      </c>
      <c r="GU66" s="229">
        <v>0</v>
      </c>
      <c r="GV66" s="229">
        <v>1</v>
      </c>
      <c r="GW66" s="229">
        <v>0</v>
      </c>
      <c r="GX66" s="229">
        <v>1</v>
      </c>
      <c r="GY66" s="229">
        <v>0</v>
      </c>
      <c r="GZ66" s="229">
        <v>1</v>
      </c>
      <c r="HA66" s="229">
        <v>0</v>
      </c>
      <c r="HB66" s="229">
        <v>1</v>
      </c>
      <c r="HC66" s="229" t="e">
        <v>#DIV/0!</v>
      </c>
      <c r="HD66" s="11"/>
      <c r="HE66" s="229">
        <v>6</v>
      </c>
      <c r="HF66" s="229">
        <v>0</v>
      </c>
      <c r="HG66" s="229">
        <v>0</v>
      </c>
      <c r="HH66" s="229">
        <v>0</v>
      </c>
      <c r="HI66" s="229">
        <v>0</v>
      </c>
      <c r="HJ66" s="229">
        <v>2</v>
      </c>
      <c r="HK66" s="229">
        <v>0</v>
      </c>
      <c r="HL66" s="229">
        <v>0</v>
      </c>
      <c r="HM66" s="229">
        <v>3</v>
      </c>
      <c r="HN66" s="229">
        <v>0</v>
      </c>
      <c r="HO66" s="229">
        <v>3</v>
      </c>
      <c r="HP66" s="229">
        <v>0</v>
      </c>
      <c r="HQ66" s="229">
        <v>3</v>
      </c>
      <c r="HR66" s="229">
        <v>0</v>
      </c>
      <c r="HS66" s="229">
        <v>3</v>
      </c>
      <c r="HT66" s="229">
        <v>0</v>
      </c>
      <c r="HU66" s="229">
        <v>3</v>
      </c>
      <c r="HV66" s="229">
        <v>0</v>
      </c>
      <c r="HW66" s="229">
        <v>1</v>
      </c>
      <c r="HX66" s="229" t="e">
        <v>#DIV/0!</v>
      </c>
    </row>
    <row r="67" spans="1:232" s="8" customFormat="1" ht="12.75">
      <c r="A67" s="11"/>
      <c r="B67" s="187" t="s">
        <v>118</v>
      </c>
      <c r="C67" s="96">
        <v>407.54784613431696</v>
      </c>
      <c r="D67" s="96">
        <f t="shared" si="54"/>
        <v>61.434774066643</v>
      </c>
      <c r="E67" s="96">
        <f t="shared" si="55"/>
        <v>37.092018604035005</v>
      </c>
      <c r="F67" s="96">
        <f t="shared" si="21"/>
        <v>2.0500000000000003</v>
      </c>
      <c r="G67" s="96">
        <v>9.976910162899477</v>
      </c>
      <c r="H67" s="161">
        <v>30.713929267007728</v>
      </c>
      <c r="I67" s="163"/>
      <c r="J67" s="189">
        <f t="shared" si="22"/>
        <v>0.3832477371874621</v>
      </c>
      <c r="K67" s="190">
        <f t="shared" si="23"/>
        <v>0.330593376187688</v>
      </c>
      <c r="L67" s="183"/>
      <c r="M67" s="21" t="s">
        <v>118</v>
      </c>
      <c r="N67" s="70">
        <f t="shared" si="24"/>
        <v>-1</v>
      </c>
      <c r="O67" s="70">
        <f t="shared" si="25"/>
        <v>-1</v>
      </c>
      <c r="P67" s="70">
        <f t="shared" si="26"/>
        <v>-1</v>
      </c>
      <c r="Q67" s="70">
        <f t="shared" si="27"/>
        <v>-1</v>
      </c>
      <c r="R67" s="70">
        <f t="shared" si="28"/>
        <v>1</v>
      </c>
      <c r="S67" s="70">
        <f t="shared" si="29"/>
        <v>1</v>
      </c>
      <c r="T67" s="70"/>
      <c r="U67" s="70"/>
      <c r="V67" s="70"/>
      <c r="W67" s="38"/>
      <c r="X67" s="38" t="s">
        <v>118</v>
      </c>
      <c r="Y67" s="38" t="b">
        <f t="shared" si="30"/>
        <v>1</v>
      </c>
      <c r="Z67" s="44" t="s">
        <v>118</v>
      </c>
      <c r="AA67" s="58">
        <v>407.54784613431696</v>
      </c>
      <c r="AB67" s="58">
        <v>407.54784613431696</v>
      </c>
      <c r="AC67" s="44">
        <v>1.7164977372908685</v>
      </c>
      <c r="AD67" s="18">
        <f t="shared" si="31"/>
        <v>-1</v>
      </c>
      <c r="AE67" s="38">
        <v>0</v>
      </c>
      <c r="AF67">
        <f t="shared" si="56"/>
        <v>493.44516550224654</v>
      </c>
      <c r="AG67">
        <f t="shared" si="32"/>
        <v>2.9463644821246713</v>
      </c>
      <c r="AH67">
        <f t="shared" si="57"/>
        <v>0.28140669228673665</v>
      </c>
      <c r="AI67" s="44" t="s">
        <v>118</v>
      </c>
      <c r="AJ67" s="38">
        <v>55</v>
      </c>
      <c r="AK67" s="38"/>
      <c r="AL67" s="38"/>
      <c r="AM67">
        <f t="shared" si="58"/>
        <v>55</v>
      </c>
      <c r="AN67" s="12" t="s">
        <v>118</v>
      </c>
      <c r="AO67" s="83">
        <v>9.409196450688</v>
      </c>
      <c r="AP67" s="14">
        <v>0.743222590036</v>
      </c>
      <c r="AQ67" s="86">
        <v>20.760478116735</v>
      </c>
      <c r="AR67" s="13">
        <v>0.844344713491</v>
      </c>
      <c r="AS67" s="86">
        <v>31.26509949922</v>
      </c>
      <c r="AT67" s="13">
        <v>1.16443992261</v>
      </c>
      <c r="AU67" s="88">
        <f t="shared" si="33"/>
        <v>61.434774066643</v>
      </c>
      <c r="AV67" s="89">
        <f t="shared" si="51"/>
        <v>2.621218146908002</v>
      </c>
      <c r="AW67" s="83">
        <v>2.201966258494</v>
      </c>
      <c r="AX67" s="14">
        <v>0.466769604028</v>
      </c>
      <c r="AY67" s="86">
        <v>10.643835121462</v>
      </c>
      <c r="AZ67" s="13">
        <v>1.181534414917</v>
      </c>
      <c r="BA67" s="86">
        <v>24.246217224079</v>
      </c>
      <c r="BB67" s="13">
        <v>1.275936559075</v>
      </c>
      <c r="BC67" s="88">
        <f t="shared" si="34"/>
        <v>37.092018604035005</v>
      </c>
      <c r="BD67" s="89">
        <f t="shared" si="52"/>
        <v>3.2419115396618645</v>
      </c>
      <c r="BE67" s="89"/>
      <c r="BF67" s="88">
        <f t="shared" si="35"/>
        <v>61.434774066643</v>
      </c>
      <c r="BG67" s="88">
        <f t="shared" si="36"/>
        <v>2.621218146908002</v>
      </c>
      <c r="BH67" s="18">
        <f t="shared" si="37"/>
        <v>1</v>
      </c>
      <c r="BI67">
        <v>0</v>
      </c>
      <c r="BJ67">
        <f t="shared" si="59"/>
        <v>24.923668742609298</v>
      </c>
      <c r="BK67">
        <f t="shared" si="38"/>
        <v>6.8707845736798205</v>
      </c>
      <c r="BL67">
        <f t="shared" si="60"/>
        <v>0.23940871419331136</v>
      </c>
      <c r="BM67" s="89"/>
      <c r="BN67" s="88">
        <f t="shared" si="39"/>
        <v>37.092018604035005</v>
      </c>
      <c r="BO67" s="88">
        <f t="shared" si="40"/>
        <v>3.2419115396618645</v>
      </c>
      <c r="BP67" s="18">
        <f t="shared" si="41"/>
        <v>1</v>
      </c>
      <c r="BQ67">
        <v>0</v>
      </c>
      <c r="BR67">
        <f t="shared" si="61"/>
        <v>12.524167030826323</v>
      </c>
      <c r="BS67">
        <f t="shared" si="42"/>
        <v>10.509990430992762</v>
      </c>
      <c r="BT67">
        <f t="shared" si="62"/>
        <v>0.1738196224807798</v>
      </c>
      <c r="BU67" s="89"/>
      <c r="BV67" s="89">
        <f t="shared" si="63"/>
        <v>55</v>
      </c>
      <c r="BW67" s="112" t="s">
        <v>118</v>
      </c>
      <c r="BX67" s="110">
        <v>2.0500000000000003</v>
      </c>
      <c r="BY67" s="111">
        <v>0.25</v>
      </c>
      <c r="BZ67" s="18">
        <f t="shared" si="43"/>
        <v>-1</v>
      </c>
      <c r="CA67">
        <v>0</v>
      </c>
      <c r="CB67">
        <f t="shared" si="64"/>
        <v>7.661764705882353</v>
      </c>
      <c r="CC67">
        <f t="shared" si="44"/>
        <v>0.0625</v>
      </c>
      <c r="CD67">
        <f t="shared" si="65"/>
        <v>0.12015704832832647</v>
      </c>
      <c r="CE67" s="111"/>
      <c r="CF67" s="89" t="b">
        <f t="shared" si="45"/>
        <v>1</v>
      </c>
      <c r="CG67" s="89" t="b">
        <f t="shared" si="46"/>
        <v>1</v>
      </c>
      <c r="CH67" s="89"/>
      <c r="CI67" t="b">
        <f t="shared" si="53"/>
        <v>1</v>
      </c>
      <c r="CJ67" s="44" t="s">
        <v>118</v>
      </c>
      <c r="CK67" s="38">
        <v>55</v>
      </c>
      <c r="CL67" s="38">
        <f t="shared" si="66"/>
        <v>55</v>
      </c>
      <c r="CM67" s="6" t="s">
        <v>118</v>
      </c>
      <c r="CN67" s="22">
        <v>407.54784613431696</v>
      </c>
      <c r="CO67" s="26">
        <v>9.976910162899477</v>
      </c>
      <c r="CP67" s="64">
        <v>0.8396891165697905</v>
      </c>
      <c r="CQ67" s="18">
        <f t="shared" si="47"/>
        <v>-1</v>
      </c>
      <c r="CR67">
        <v>0</v>
      </c>
      <c r="CS67">
        <f t="shared" si="67"/>
        <v>13.974967249845253</v>
      </c>
      <c r="CT67">
        <f t="shared" si="48"/>
        <v>0.7050778124857552</v>
      </c>
      <c r="CU67">
        <f t="shared" si="68"/>
        <v>0.19098457607954186</v>
      </c>
      <c r="CV67" s="38"/>
      <c r="CW67" s="38"/>
      <c r="CX67" s="38">
        <f t="shared" si="69"/>
        <v>55</v>
      </c>
      <c r="CY67" s="6" t="s">
        <v>118</v>
      </c>
      <c r="CZ67" s="131">
        <v>30.713929267007728</v>
      </c>
      <c r="DA67" s="92">
        <v>1.3822227241659415</v>
      </c>
      <c r="DB67" s="18">
        <f t="shared" si="49"/>
        <v>-1</v>
      </c>
      <c r="DC67">
        <v>0</v>
      </c>
      <c r="DD67">
        <f t="shared" si="70"/>
        <v>38.27966235685449</v>
      </c>
      <c r="DE67">
        <f t="shared" si="50"/>
        <v>1.9105396592007164</v>
      </c>
      <c r="DF67">
        <f t="shared" si="71"/>
        <v>0.23795841009601565</v>
      </c>
      <c r="DG67" s="38"/>
      <c r="DH67">
        <v>55</v>
      </c>
      <c r="DI67" s="138" t="s">
        <v>118</v>
      </c>
      <c r="DJ67" s="139">
        <v>0.0695006589335071</v>
      </c>
      <c r="DK67" s="139">
        <v>0.31594516604162654</v>
      </c>
      <c r="DL67" s="139">
        <v>0.3832477371874621</v>
      </c>
      <c r="DM67" s="139">
        <v>-0.1126180398238273</v>
      </c>
      <c r="DN67" s="225">
        <v>-0.19343440159955713</v>
      </c>
      <c r="DO67" s="139">
        <v>0.330593376187688</v>
      </c>
      <c r="DP67" s="226"/>
      <c r="DQ67" s="11" t="b">
        <v>1</v>
      </c>
      <c r="DR67" s="227">
        <v>-0.19343440159955713</v>
      </c>
      <c r="DS67" s="227">
        <v>0.330593376187688</v>
      </c>
      <c r="DT67" s="227">
        <v>0.37195286860387206</v>
      </c>
      <c r="DU67" s="228" t="s">
        <v>31</v>
      </c>
      <c r="DV67" s="6" t="s">
        <v>118</v>
      </c>
      <c r="DW67" s="11">
        <v>0</v>
      </c>
      <c r="DX67" s="226" t="s">
        <v>31</v>
      </c>
      <c r="DY67" s="227">
        <v>-0.11760239432324908</v>
      </c>
      <c r="DZ67" s="227">
        <v>0.044550257472426004</v>
      </c>
      <c r="EA67" s="227">
        <v>0.0695006589335071</v>
      </c>
      <c r="EB67" s="227">
        <v>0.04353259770915932</v>
      </c>
      <c r="EC67" s="227">
        <v>0.31594516604162654</v>
      </c>
      <c r="ED67" s="227">
        <v>0.02491455395831078</v>
      </c>
      <c r="EE67" s="227">
        <v>0.3832477371874621</v>
      </c>
      <c r="EF67" s="227">
        <v>0.033988603431544195</v>
      </c>
      <c r="EG67" s="227">
        <v>-0.007547349408219307</v>
      </c>
      <c r="EH67" s="227">
        <v>0.021312068101926575</v>
      </c>
      <c r="EI67" s="227">
        <v>-0.047855466434268794</v>
      </c>
      <c r="EJ67" s="227">
        <v>0.007427837905212129</v>
      </c>
      <c r="EK67" s="227">
        <v>-0.1126180398238273</v>
      </c>
      <c r="EL67" s="227">
        <v>0.02054931322563876</v>
      </c>
      <c r="EM67" s="227">
        <v>-0.19343440159955713</v>
      </c>
      <c r="EN67" s="227">
        <v>0.018118517686220338</v>
      </c>
      <c r="EO67" s="227">
        <v>-0.330593376187688</v>
      </c>
      <c r="EP67" s="227">
        <v>0.03967277704858394</v>
      </c>
      <c r="EQ67" s="227">
        <v>0.37195286860387206</v>
      </c>
      <c r="ER67" s="227">
        <v>0.05247062597369768</v>
      </c>
      <c r="ES67" s="227"/>
      <c r="ET67" s="227">
        <v>-0.12590559469134097</v>
      </c>
      <c r="EU67" s="227">
        <v>0.0035082308400226003</v>
      </c>
      <c r="EV67" s="227">
        <v>-0.07208913079049489</v>
      </c>
      <c r="EW67" s="227">
        <v>0.003928228816148816</v>
      </c>
      <c r="EX67" s="227">
        <v>0.03304725547420101</v>
      </c>
      <c r="EY67" s="227">
        <v>0.00443075771096332</v>
      </c>
      <c r="EZ67" s="227">
        <v>0.14310273888221395</v>
      </c>
      <c r="FA67" s="227">
        <v>0.0029782603679112166</v>
      </c>
      <c r="FB67" s="227">
        <v>0.15256766796186208</v>
      </c>
      <c r="FC67" s="227">
        <v>0.004064948360598995</v>
      </c>
      <c r="FD67" s="227">
        <v>0.06242729362070502</v>
      </c>
      <c r="FE67" s="227">
        <v>0.0034156256561377572</v>
      </c>
      <c r="FF67" s="227">
        <v>0.12989810007981692</v>
      </c>
      <c r="FG67" s="227">
        <v>0.003646707513655568</v>
      </c>
      <c r="FH67" s="227">
        <v>-0.07566931655273802</v>
      </c>
      <c r="FI67" s="227">
        <v>0.00449458262776366</v>
      </c>
      <c r="FJ67" s="227">
        <v>-0.14897245070493004</v>
      </c>
      <c r="FK67" s="227">
        <v>0.00336327725209607</v>
      </c>
      <c r="FL67" s="227">
        <v>0.2670958884502646</v>
      </c>
      <c r="FM67" s="227">
        <v>0.0027839082276744434</v>
      </c>
      <c r="FN67" s="138" t="s">
        <v>118</v>
      </c>
      <c r="FO67" s="229">
        <v>0</v>
      </c>
      <c r="FP67" s="229">
        <v>0</v>
      </c>
      <c r="FQ67" s="229">
        <v>1</v>
      </c>
      <c r="FR67" s="229">
        <v>0</v>
      </c>
      <c r="FS67" s="229">
        <v>1</v>
      </c>
      <c r="FT67" s="229">
        <v>0</v>
      </c>
      <c r="FU67" s="229">
        <v>1</v>
      </c>
      <c r="FV67" s="229">
        <v>0</v>
      </c>
      <c r="FW67" s="229">
        <v>-1</v>
      </c>
      <c r="FX67" s="229">
        <v>0</v>
      </c>
      <c r="FY67" s="229">
        <v>-1</v>
      </c>
      <c r="FZ67" s="229">
        <v>0</v>
      </c>
      <c r="GA67" s="229">
        <v>-1</v>
      </c>
      <c r="GB67" s="229">
        <v>0</v>
      </c>
      <c r="GC67" s="229">
        <v>-1</v>
      </c>
      <c r="GD67" s="229">
        <v>0</v>
      </c>
      <c r="GE67" s="230">
        <v>-1</v>
      </c>
      <c r="GF67" s="230">
        <v>0</v>
      </c>
      <c r="GG67" s="229">
        <v>1</v>
      </c>
      <c r="GH67" s="229" t="e">
        <v>#VALUE!</v>
      </c>
      <c r="GI67" s="11"/>
      <c r="GJ67" s="229">
        <v>1</v>
      </c>
      <c r="GK67" s="229">
        <v>0</v>
      </c>
      <c r="GL67" s="229">
        <v>0</v>
      </c>
      <c r="GM67" s="229">
        <v>0</v>
      </c>
      <c r="GN67" s="229">
        <v>1</v>
      </c>
      <c r="GO67" s="229">
        <v>0</v>
      </c>
      <c r="GP67" s="229">
        <v>1</v>
      </c>
      <c r="GQ67" s="229">
        <v>1</v>
      </c>
      <c r="GR67" s="229">
        <v>0</v>
      </c>
      <c r="GS67" s="229">
        <v>0</v>
      </c>
      <c r="GT67" s="229">
        <v>1</v>
      </c>
      <c r="GU67" s="229">
        <v>0</v>
      </c>
      <c r="GV67" s="229">
        <v>1</v>
      </c>
      <c r="GW67" s="229">
        <v>0</v>
      </c>
      <c r="GX67" s="229">
        <v>1</v>
      </c>
      <c r="GY67" s="229">
        <v>0</v>
      </c>
      <c r="GZ67" s="229">
        <v>1</v>
      </c>
      <c r="HA67" s="229">
        <v>0</v>
      </c>
      <c r="HB67" s="229">
        <v>1</v>
      </c>
      <c r="HC67" s="229" t="e">
        <v>#DIV/0!</v>
      </c>
      <c r="HD67" s="11"/>
      <c r="HE67" s="229">
        <v>5</v>
      </c>
      <c r="HF67" s="229">
        <v>0</v>
      </c>
      <c r="HG67" s="229">
        <v>0</v>
      </c>
      <c r="HH67" s="229">
        <v>0</v>
      </c>
      <c r="HI67" s="229">
        <v>3</v>
      </c>
      <c r="HJ67" s="229">
        <v>0</v>
      </c>
      <c r="HK67" s="229">
        <v>3</v>
      </c>
      <c r="HL67" s="229">
        <v>2</v>
      </c>
      <c r="HM67" s="229">
        <v>0</v>
      </c>
      <c r="HN67" s="229">
        <v>0</v>
      </c>
      <c r="HO67" s="229">
        <v>6</v>
      </c>
      <c r="HP67" s="229">
        <v>0</v>
      </c>
      <c r="HQ67" s="229">
        <v>6</v>
      </c>
      <c r="HR67" s="229">
        <v>0</v>
      </c>
      <c r="HS67" s="229">
        <v>6</v>
      </c>
      <c r="HT67" s="229">
        <v>0</v>
      </c>
      <c r="HU67" s="229">
        <v>6</v>
      </c>
      <c r="HV67" s="229">
        <v>0</v>
      </c>
      <c r="HW67" s="229">
        <v>3</v>
      </c>
      <c r="HX67" s="229" t="e">
        <v>#DIV/0!</v>
      </c>
    </row>
    <row r="68" spans="1:232" s="8" customFormat="1" ht="12.75">
      <c r="A68" s="11"/>
      <c r="B68" s="187" t="s">
        <v>138</v>
      </c>
      <c r="C68" s="96">
        <v>405.00930943861965</v>
      </c>
      <c r="D68" s="96">
        <f t="shared" si="54"/>
        <v>61.604554437428</v>
      </c>
      <c r="E68" s="96">
        <f t="shared" si="55"/>
        <v>34.258132587119</v>
      </c>
      <c r="F68" s="96">
        <f t="shared" si="21"/>
        <v>3.1</v>
      </c>
      <c r="G68" s="96">
        <v>7.856563512916914</v>
      </c>
      <c r="H68" s="161">
        <v>23.837896795564838</v>
      </c>
      <c r="I68" s="163"/>
      <c r="J68" s="189">
        <f t="shared" si="22"/>
        <v>-0.02059710601650406</v>
      </c>
      <c r="K68" s="190">
        <f t="shared" si="23"/>
        <v>0.057695364894393614</v>
      </c>
      <c r="L68" s="183"/>
      <c r="M68" s="21" t="s">
        <v>138</v>
      </c>
      <c r="N68" s="70">
        <f t="shared" si="24"/>
        <v>-1</v>
      </c>
      <c r="O68" s="70">
        <f t="shared" si="25"/>
        <v>-1</v>
      </c>
      <c r="P68" s="70">
        <f t="shared" si="26"/>
        <v>-1</v>
      </c>
      <c r="Q68" s="70">
        <f t="shared" si="27"/>
        <v>-1</v>
      </c>
      <c r="R68" s="70">
        <f t="shared" si="28"/>
        <v>1</v>
      </c>
      <c r="S68" s="70">
        <f t="shared" si="29"/>
        <v>1</v>
      </c>
      <c r="T68" s="70"/>
      <c r="U68" s="70"/>
      <c r="V68" s="70"/>
      <c r="W68" s="38"/>
      <c r="X68" s="38" t="s">
        <v>138</v>
      </c>
      <c r="Y68" s="38" t="b">
        <f t="shared" si="30"/>
        <v>1</v>
      </c>
      <c r="Z68" s="44" t="s">
        <v>138</v>
      </c>
      <c r="AA68" s="58">
        <v>405.00930943861965</v>
      </c>
      <c r="AB68" s="58">
        <v>405.00930943861965</v>
      </c>
      <c r="AC68" s="44">
        <v>3.3077337704531655</v>
      </c>
      <c r="AD68" s="18">
        <f t="shared" si="31"/>
        <v>-1</v>
      </c>
      <c r="AE68" s="38">
        <v>0</v>
      </c>
      <c r="AF68">
        <f t="shared" si="56"/>
        <v>493.44516550224654</v>
      </c>
      <c r="AG68">
        <f t="shared" si="32"/>
        <v>10.941102696196316</v>
      </c>
      <c r="AH68">
        <f t="shared" si="57"/>
        <v>0.28140669228673665</v>
      </c>
      <c r="AI68" s="44" t="s">
        <v>138</v>
      </c>
      <c r="AJ68" s="38">
        <v>56</v>
      </c>
      <c r="AK68" s="38"/>
      <c r="AL68" s="38"/>
      <c r="AM68">
        <f t="shared" si="58"/>
        <v>56</v>
      </c>
      <c r="AN68" s="12" t="s">
        <v>138</v>
      </c>
      <c r="AO68" s="88">
        <v>10.885641390595</v>
      </c>
      <c r="AP68" s="89">
        <v>1.09932587615</v>
      </c>
      <c r="AQ68" s="90">
        <v>18.589484867753</v>
      </c>
      <c r="AR68" s="91">
        <v>1.177891177759</v>
      </c>
      <c r="AS68" s="90">
        <v>32.12942817908</v>
      </c>
      <c r="AT68" s="91">
        <v>1.54072749167</v>
      </c>
      <c r="AU68" s="88">
        <f t="shared" si="33"/>
        <v>61.604554437428</v>
      </c>
      <c r="AV68" s="89">
        <f t="shared" si="51"/>
        <v>4.969786212203179</v>
      </c>
      <c r="AW68" s="88">
        <v>2.781752315462</v>
      </c>
      <c r="AX68" s="89">
        <v>0.547691672084</v>
      </c>
      <c r="AY68" s="90">
        <v>8.449107462454</v>
      </c>
      <c r="AZ68" s="91">
        <v>1.062835411272</v>
      </c>
      <c r="BA68" s="90">
        <v>23.027272809203</v>
      </c>
      <c r="BB68" s="91">
        <v>1.250411472643</v>
      </c>
      <c r="BC68" s="88">
        <f t="shared" si="34"/>
        <v>34.258132587119</v>
      </c>
      <c r="BD68" s="89">
        <f t="shared" si="52"/>
        <v>2.9931141300411253</v>
      </c>
      <c r="BE68" s="89"/>
      <c r="BF68" s="88">
        <f t="shared" si="35"/>
        <v>61.604554437428</v>
      </c>
      <c r="BG68" s="88">
        <f t="shared" si="36"/>
        <v>4.969786212203179</v>
      </c>
      <c r="BH68" s="18">
        <f t="shared" si="37"/>
        <v>1</v>
      </c>
      <c r="BI68">
        <v>0</v>
      </c>
      <c r="BJ68">
        <f t="shared" si="59"/>
        <v>24.923668742609298</v>
      </c>
      <c r="BK68">
        <f t="shared" si="38"/>
        <v>24.69877499500482</v>
      </c>
      <c r="BL68">
        <f t="shared" si="60"/>
        <v>0.23940871419331136</v>
      </c>
      <c r="BM68" s="89"/>
      <c r="BN68" s="88">
        <f t="shared" si="39"/>
        <v>34.258132587119</v>
      </c>
      <c r="BO68" s="88">
        <f t="shared" si="40"/>
        <v>2.9931141300411253</v>
      </c>
      <c r="BP68" s="18">
        <f t="shared" si="41"/>
        <v>1</v>
      </c>
      <c r="BQ68">
        <v>0</v>
      </c>
      <c r="BR68">
        <f t="shared" si="61"/>
        <v>12.524167030826323</v>
      </c>
      <c r="BS68">
        <f t="shared" si="42"/>
        <v>8.958732195451843</v>
      </c>
      <c r="BT68">
        <f t="shared" si="62"/>
        <v>0.1738196224807798</v>
      </c>
      <c r="BU68" s="89"/>
      <c r="BV68" s="89">
        <f t="shared" si="63"/>
        <v>56</v>
      </c>
      <c r="BW68" s="112" t="s">
        <v>138</v>
      </c>
      <c r="BX68" s="110">
        <v>3.1</v>
      </c>
      <c r="BY68" s="111">
        <v>0.32</v>
      </c>
      <c r="BZ68" s="18">
        <f t="shared" si="43"/>
        <v>-1</v>
      </c>
      <c r="CA68">
        <v>0</v>
      </c>
      <c r="CB68">
        <f t="shared" si="64"/>
        <v>7.661764705882353</v>
      </c>
      <c r="CC68">
        <f t="shared" si="44"/>
        <v>0.1024</v>
      </c>
      <c r="CD68">
        <f t="shared" si="65"/>
        <v>0.12015704832832647</v>
      </c>
      <c r="CE68" s="111"/>
      <c r="CF68" s="89" t="b">
        <f t="shared" si="45"/>
        <v>1</v>
      </c>
      <c r="CG68" s="89" t="b">
        <f t="shared" si="46"/>
        <v>1</v>
      </c>
      <c r="CH68" s="89"/>
      <c r="CI68" t="b">
        <f t="shared" si="53"/>
        <v>1</v>
      </c>
      <c r="CJ68" s="44" t="s">
        <v>138</v>
      </c>
      <c r="CK68" s="38">
        <v>56</v>
      </c>
      <c r="CL68" s="38">
        <f t="shared" si="66"/>
        <v>56</v>
      </c>
      <c r="CM68" s="6" t="s">
        <v>138</v>
      </c>
      <c r="CN68" s="22">
        <v>405.00930943861965</v>
      </c>
      <c r="CO68" s="26">
        <v>7.856563512916914</v>
      </c>
      <c r="CP68" s="64">
        <v>1.3544389873205789</v>
      </c>
      <c r="CQ68" s="18">
        <f t="shared" si="47"/>
        <v>-1</v>
      </c>
      <c r="CR68">
        <v>0</v>
      </c>
      <c r="CS68">
        <f t="shared" si="67"/>
        <v>13.974967249845253</v>
      </c>
      <c r="CT68">
        <f t="shared" si="48"/>
        <v>1.8345049703739953</v>
      </c>
      <c r="CU68">
        <f t="shared" si="68"/>
        <v>0.19098457607954186</v>
      </c>
      <c r="CV68" s="38"/>
      <c r="CW68" s="38"/>
      <c r="CX68" s="38">
        <f t="shared" si="69"/>
        <v>56</v>
      </c>
      <c r="CY68" s="6" t="s">
        <v>138</v>
      </c>
      <c r="CZ68" s="131">
        <v>23.837896795564838</v>
      </c>
      <c r="DA68" s="92">
        <v>2.128440116213341</v>
      </c>
      <c r="DB68" s="18">
        <f t="shared" si="49"/>
        <v>-1</v>
      </c>
      <c r="DC68">
        <v>0</v>
      </c>
      <c r="DD68">
        <f t="shared" si="70"/>
        <v>38.27966235685449</v>
      </c>
      <c r="DE68">
        <f t="shared" si="50"/>
        <v>4.530257328306261</v>
      </c>
      <c r="DF68">
        <f t="shared" si="71"/>
        <v>0.23795841009601565</v>
      </c>
      <c r="DG68" s="38"/>
      <c r="DH68">
        <v>56</v>
      </c>
      <c r="DI68" s="138" t="s">
        <v>138</v>
      </c>
      <c r="DJ68" s="139">
        <v>-0.04453499388879988</v>
      </c>
      <c r="DK68" s="139">
        <v>0.0006301979541393872</v>
      </c>
      <c r="DL68" s="139">
        <v>-0.02059710601650406</v>
      </c>
      <c r="DM68" s="139">
        <v>0.261131765386407</v>
      </c>
      <c r="DN68" s="225">
        <v>0.054068735063440544</v>
      </c>
      <c r="DO68" s="139">
        <v>0.057695364894393614</v>
      </c>
      <c r="DP68" s="226"/>
      <c r="DQ68" s="11" t="b">
        <v>1</v>
      </c>
      <c r="DR68" s="227">
        <v>0.054068735063440544</v>
      </c>
      <c r="DS68" s="227">
        <v>0.057695364894393614</v>
      </c>
      <c r="DT68" s="227">
        <v>0.3153319552987928</v>
      </c>
      <c r="DU68" s="228" t="s">
        <v>52</v>
      </c>
      <c r="DV68" s="6" t="s">
        <v>138</v>
      </c>
      <c r="DW68" s="11">
        <v>0</v>
      </c>
      <c r="DX68" s="226" t="s">
        <v>52</v>
      </c>
      <c r="DY68" s="227">
        <v>-0.24110120765581328</v>
      </c>
      <c r="DZ68" s="227">
        <v>0.06767503327690744</v>
      </c>
      <c r="EA68" s="227">
        <v>-0.04453499388879988</v>
      </c>
      <c r="EB68" s="227">
        <v>0.09470883995670189</v>
      </c>
      <c r="EC68" s="227">
        <v>0.0006301979541393872</v>
      </c>
      <c r="ED68" s="227">
        <v>0.07005343978816711</v>
      </c>
      <c r="EE68" s="227">
        <v>-0.02059710601650406</v>
      </c>
      <c r="EF68" s="227">
        <v>0.07495875657912293</v>
      </c>
      <c r="EG68" s="227">
        <v>0.5284712503914276</v>
      </c>
      <c r="EH68" s="227">
        <v>0.04926133207425507</v>
      </c>
      <c r="EI68" s="227">
        <v>0.3176681887893002</v>
      </c>
      <c r="EJ68" s="227">
        <v>0.0776664367344718</v>
      </c>
      <c r="EK68" s="227">
        <v>0.261131765386407</v>
      </c>
      <c r="EL68" s="227">
        <v>0.09034646534276121</v>
      </c>
      <c r="EM68" s="227">
        <v>0.054068735063440544</v>
      </c>
      <c r="EN68" s="227">
        <v>0.06805801131596992</v>
      </c>
      <c r="EO68" s="227">
        <v>-0.057695364894393614</v>
      </c>
      <c r="EP68" s="227">
        <v>0.09480129714485983</v>
      </c>
      <c r="EQ68" s="227">
        <v>0.3153319552987928</v>
      </c>
      <c r="ER68" s="227">
        <v>0.08588963426967741</v>
      </c>
      <c r="ES68" s="227"/>
      <c r="ET68" s="227">
        <v>-0.12590559469134097</v>
      </c>
      <c r="EU68" s="227">
        <v>0.0035082308400226003</v>
      </c>
      <c r="EV68" s="227">
        <v>-0.07208913079049489</v>
      </c>
      <c r="EW68" s="227">
        <v>0.003928228816148816</v>
      </c>
      <c r="EX68" s="227">
        <v>0.03304725547420101</v>
      </c>
      <c r="EY68" s="227">
        <v>0.00443075771096332</v>
      </c>
      <c r="EZ68" s="227">
        <v>0.14310273888221395</v>
      </c>
      <c r="FA68" s="227">
        <v>0.0029782603679112166</v>
      </c>
      <c r="FB68" s="227">
        <v>0.15256766796186208</v>
      </c>
      <c r="FC68" s="227">
        <v>0.004064948360598995</v>
      </c>
      <c r="FD68" s="227">
        <v>0.06242729362070502</v>
      </c>
      <c r="FE68" s="227">
        <v>0.0034156256561377572</v>
      </c>
      <c r="FF68" s="227">
        <v>0.12989810007981692</v>
      </c>
      <c r="FG68" s="227">
        <v>0.003646707513655568</v>
      </c>
      <c r="FH68" s="227">
        <v>-0.07566931655273802</v>
      </c>
      <c r="FI68" s="227">
        <v>0.00449458262776366</v>
      </c>
      <c r="FJ68" s="227">
        <v>-0.14897245070493004</v>
      </c>
      <c r="FK68" s="227">
        <v>0.00336327725209607</v>
      </c>
      <c r="FL68" s="227">
        <v>0.2670958884502646</v>
      </c>
      <c r="FM68" s="227">
        <v>0.0027839082276744434</v>
      </c>
      <c r="FN68" s="138" t="s">
        <v>138</v>
      </c>
      <c r="FO68" s="229">
        <v>0</v>
      </c>
      <c r="FP68" s="229">
        <v>0</v>
      </c>
      <c r="FQ68" s="229">
        <v>0</v>
      </c>
      <c r="FR68" s="229">
        <v>1</v>
      </c>
      <c r="FS68" s="229">
        <v>0</v>
      </c>
      <c r="FT68" s="229">
        <v>0</v>
      </c>
      <c r="FU68" s="229">
        <v>-1</v>
      </c>
      <c r="FV68" s="229">
        <v>0</v>
      </c>
      <c r="FW68" s="229">
        <v>1</v>
      </c>
      <c r="FX68" s="229">
        <v>0</v>
      </c>
      <c r="FY68" s="229">
        <v>1</v>
      </c>
      <c r="FZ68" s="229">
        <v>0</v>
      </c>
      <c r="GA68" s="229">
        <v>0</v>
      </c>
      <c r="GB68" s="229">
        <v>0</v>
      </c>
      <c r="GC68" s="229">
        <v>0</v>
      </c>
      <c r="GD68" s="229">
        <v>0</v>
      </c>
      <c r="GE68" s="230">
        <v>0</v>
      </c>
      <c r="GF68" s="230">
        <v>0</v>
      </c>
      <c r="GG68" s="229">
        <v>0</v>
      </c>
      <c r="GH68" s="229" t="e">
        <v>#VALUE!</v>
      </c>
      <c r="GI68" s="11"/>
      <c r="GJ68" s="229">
        <v>1</v>
      </c>
      <c r="GK68" s="229">
        <v>0</v>
      </c>
      <c r="GL68" s="229">
        <v>0</v>
      </c>
      <c r="GM68" s="229">
        <v>1</v>
      </c>
      <c r="GN68" s="229">
        <v>0</v>
      </c>
      <c r="GO68" s="229">
        <v>1</v>
      </c>
      <c r="GP68" s="229">
        <v>0</v>
      </c>
      <c r="GQ68" s="229">
        <v>0</v>
      </c>
      <c r="GR68" s="229">
        <v>1</v>
      </c>
      <c r="GS68" s="229">
        <v>0</v>
      </c>
      <c r="GT68" s="229">
        <v>1</v>
      </c>
      <c r="GU68" s="229">
        <v>0</v>
      </c>
      <c r="GV68" s="229">
        <v>1</v>
      </c>
      <c r="GW68" s="229">
        <v>0</v>
      </c>
      <c r="GX68" s="229">
        <v>0</v>
      </c>
      <c r="GY68" s="229">
        <v>0</v>
      </c>
      <c r="GZ68" s="229">
        <v>0</v>
      </c>
      <c r="HA68" s="229">
        <v>0</v>
      </c>
      <c r="HB68" s="229">
        <v>1</v>
      </c>
      <c r="HC68" s="229" t="e">
        <v>#DIV/0!</v>
      </c>
      <c r="HD68" s="11"/>
      <c r="HE68" s="229">
        <v>5</v>
      </c>
      <c r="HF68" s="229">
        <v>0</v>
      </c>
      <c r="HG68" s="229">
        <v>0</v>
      </c>
      <c r="HH68" s="229">
        <v>3</v>
      </c>
      <c r="HI68" s="229">
        <v>0</v>
      </c>
      <c r="HJ68" s="229">
        <v>2</v>
      </c>
      <c r="HK68" s="229">
        <v>0</v>
      </c>
      <c r="HL68" s="229">
        <v>0</v>
      </c>
      <c r="HM68" s="229">
        <v>3</v>
      </c>
      <c r="HN68" s="229">
        <v>0</v>
      </c>
      <c r="HO68" s="229">
        <v>3</v>
      </c>
      <c r="HP68" s="229">
        <v>0</v>
      </c>
      <c r="HQ68" s="229">
        <v>2</v>
      </c>
      <c r="HR68" s="229">
        <v>0</v>
      </c>
      <c r="HS68" s="229">
        <v>0</v>
      </c>
      <c r="HT68" s="229">
        <v>0</v>
      </c>
      <c r="HU68" s="229">
        <v>0</v>
      </c>
      <c r="HV68" s="229">
        <v>0</v>
      </c>
      <c r="HW68" s="229">
        <v>2</v>
      </c>
      <c r="HX68" s="229" t="e">
        <v>#DIV/0!</v>
      </c>
    </row>
    <row r="69" spans="1:232" s="8" customFormat="1" ht="12.75">
      <c r="A69" s="11"/>
      <c r="B69" s="187" t="s">
        <v>136</v>
      </c>
      <c r="C69" s="96">
        <v>403.63266405692434</v>
      </c>
      <c r="D69" s="96">
        <f t="shared" si="54"/>
        <v>57.563628074343995</v>
      </c>
      <c r="E69" s="96">
        <f t="shared" si="55"/>
        <v>43.436686401390006</v>
      </c>
      <c r="F69" s="96">
        <f t="shared" si="21"/>
        <v>6.529999999999999</v>
      </c>
      <c r="G69" s="96">
        <v>8.129322314014615</v>
      </c>
      <c r="H69" s="161">
        <v>18.565746313482048</v>
      </c>
      <c r="I69" s="163"/>
      <c r="J69" s="189">
        <f t="shared" si="22"/>
        <v>0.1965716064319817</v>
      </c>
      <c r="K69" s="190">
        <f t="shared" si="23"/>
        <v>-0.01913546256357692</v>
      </c>
      <c r="L69" s="183"/>
      <c r="M69" s="21" t="s">
        <v>136</v>
      </c>
      <c r="N69" s="70">
        <f t="shared" si="24"/>
        <v>-1</v>
      </c>
      <c r="O69" s="70">
        <f t="shared" si="25"/>
        <v>-1</v>
      </c>
      <c r="P69" s="70">
        <f t="shared" si="26"/>
        <v>-1</v>
      </c>
      <c r="Q69" s="70">
        <f t="shared" si="27"/>
        <v>-1</v>
      </c>
      <c r="R69" s="70">
        <f t="shared" si="28"/>
        <v>1</v>
      </c>
      <c r="S69" s="70">
        <f t="shared" si="29"/>
        <v>1</v>
      </c>
      <c r="T69" s="70"/>
      <c r="U69" s="70"/>
      <c r="V69" s="70"/>
      <c r="W69" s="38"/>
      <c r="X69" s="38" t="s">
        <v>136</v>
      </c>
      <c r="Y69" s="38" t="b">
        <f t="shared" si="30"/>
        <v>1</v>
      </c>
      <c r="Z69" s="44" t="s">
        <v>136</v>
      </c>
      <c r="AA69" s="58">
        <v>403.63266405692434</v>
      </c>
      <c r="AB69" s="58">
        <v>403.63266405692434</v>
      </c>
      <c r="AC69" s="44">
        <v>2.879894911200203</v>
      </c>
      <c r="AD69" s="18">
        <f t="shared" si="31"/>
        <v>-1</v>
      </c>
      <c r="AE69" s="38">
        <v>0</v>
      </c>
      <c r="AF69">
        <f t="shared" si="56"/>
        <v>493.44516550224654</v>
      </c>
      <c r="AG69">
        <f t="shared" si="32"/>
        <v>8.293794699556825</v>
      </c>
      <c r="AH69">
        <f t="shared" si="57"/>
        <v>0.28140669228673665</v>
      </c>
      <c r="AI69" s="44" t="s">
        <v>136</v>
      </c>
      <c r="AJ69" s="38">
        <v>57</v>
      </c>
      <c r="AK69" s="38"/>
      <c r="AL69" s="38"/>
      <c r="AM69">
        <f t="shared" si="58"/>
        <v>57</v>
      </c>
      <c r="AN69" s="12" t="s">
        <v>136</v>
      </c>
      <c r="AO69" s="88">
        <v>8.386618984672</v>
      </c>
      <c r="AP69" s="89">
        <v>0.839600489254</v>
      </c>
      <c r="AQ69" s="90">
        <v>18.868772876662</v>
      </c>
      <c r="AR69" s="91">
        <v>1.084476547981</v>
      </c>
      <c r="AS69" s="90">
        <v>30.30823621301</v>
      </c>
      <c r="AT69" s="91">
        <v>1.136121520726</v>
      </c>
      <c r="AU69" s="88">
        <f t="shared" si="33"/>
        <v>57.563628074343995</v>
      </c>
      <c r="AV69" s="89">
        <f t="shared" si="51"/>
        <v>3.171790474533101</v>
      </c>
      <c r="AW69" s="88">
        <v>2.943546125111</v>
      </c>
      <c r="AX69" s="89">
        <v>0.503042254298</v>
      </c>
      <c r="AY69" s="90">
        <v>11.535743871408</v>
      </c>
      <c r="AZ69" s="91">
        <v>1.017825926475</v>
      </c>
      <c r="BA69" s="90">
        <v>28.957396404871</v>
      </c>
      <c r="BB69" s="91">
        <v>1.645405187573</v>
      </c>
      <c r="BC69" s="88">
        <f t="shared" si="34"/>
        <v>43.436686401390006</v>
      </c>
      <c r="BD69" s="89">
        <f t="shared" si="52"/>
        <v>3.9963793575060453</v>
      </c>
      <c r="BE69" s="89"/>
      <c r="BF69" s="88">
        <f t="shared" si="35"/>
        <v>57.563628074343995</v>
      </c>
      <c r="BG69" s="88">
        <f t="shared" si="36"/>
        <v>3.171790474533101</v>
      </c>
      <c r="BH69" s="18">
        <f t="shared" si="37"/>
        <v>1</v>
      </c>
      <c r="BI69">
        <v>0</v>
      </c>
      <c r="BJ69">
        <f t="shared" si="59"/>
        <v>24.923668742609298</v>
      </c>
      <c r="BK69">
        <f t="shared" si="38"/>
        <v>10.060254814338913</v>
      </c>
      <c r="BL69">
        <f t="shared" si="60"/>
        <v>0.23940871419331136</v>
      </c>
      <c r="BM69" s="89"/>
      <c r="BN69" s="88">
        <f t="shared" si="39"/>
        <v>43.436686401390006</v>
      </c>
      <c r="BO69" s="88">
        <f t="shared" si="40"/>
        <v>3.9963793575060453</v>
      </c>
      <c r="BP69" s="18">
        <f t="shared" si="41"/>
        <v>1</v>
      </c>
      <c r="BQ69">
        <v>0</v>
      </c>
      <c r="BR69">
        <f t="shared" si="61"/>
        <v>12.524167030826323</v>
      </c>
      <c r="BS69">
        <f t="shared" si="42"/>
        <v>15.971047969100432</v>
      </c>
      <c r="BT69">
        <f t="shared" si="62"/>
        <v>0.1738196224807798</v>
      </c>
      <c r="BU69" s="89"/>
      <c r="BV69" s="89">
        <f t="shared" si="63"/>
        <v>57</v>
      </c>
      <c r="BW69" s="109" t="s">
        <v>136</v>
      </c>
      <c r="BX69" s="110">
        <v>6.529999999999999</v>
      </c>
      <c r="BY69" s="111">
        <v>0.51</v>
      </c>
      <c r="BZ69" s="18">
        <f t="shared" si="43"/>
        <v>-1</v>
      </c>
      <c r="CA69">
        <v>0</v>
      </c>
      <c r="CB69">
        <f t="shared" si="64"/>
        <v>7.661764705882353</v>
      </c>
      <c r="CC69">
        <f t="shared" si="44"/>
        <v>0.2601</v>
      </c>
      <c r="CD69">
        <f t="shared" si="65"/>
        <v>0.12015704832832647</v>
      </c>
      <c r="CE69" s="111"/>
      <c r="CF69" s="89" t="b">
        <f t="shared" si="45"/>
        <v>1</v>
      </c>
      <c r="CG69" s="89" t="b">
        <f t="shared" si="46"/>
        <v>1</v>
      </c>
      <c r="CH69" s="89"/>
      <c r="CI69" t="b">
        <f t="shared" si="53"/>
        <v>1</v>
      </c>
      <c r="CJ69" s="44" t="s">
        <v>136</v>
      </c>
      <c r="CK69" s="38">
        <v>57</v>
      </c>
      <c r="CL69" s="38">
        <f t="shared" si="66"/>
        <v>57</v>
      </c>
      <c r="CM69" s="3" t="s">
        <v>136</v>
      </c>
      <c r="CN69" s="22">
        <v>403.63266405692434</v>
      </c>
      <c r="CO69" s="25">
        <v>8.129322314014615</v>
      </c>
      <c r="CP69" s="62">
        <v>1.4742500481961653</v>
      </c>
      <c r="CQ69" s="18">
        <f t="shared" si="47"/>
        <v>-1</v>
      </c>
      <c r="CR69">
        <v>0</v>
      </c>
      <c r="CS69">
        <f t="shared" si="67"/>
        <v>13.974967249845253</v>
      </c>
      <c r="CT69">
        <f t="shared" si="48"/>
        <v>2.173413204606396</v>
      </c>
      <c r="CU69">
        <f t="shared" si="68"/>
        <v>0.19098457607954186</v>
      </c>
      <c r="CV69" s="38"/>
      <c r="CW69" s="38"/>
      <c r="CX69" s="38">
        <f t="shared" si="69"/>
        <v>57</v>
      </c>
      <c r="CY69" s="3" t="s">
        <v>136</v>
      </c>
      <c r="CZ69" s="130">
        <v>18.565746313482048</v>
      </c>
      <c r="DA69" s="92">
        <v>1.7934404345710624</v>
      </c>
      <c r="DB69" s="18">
        <f t="shared" si="49"/>
        <v>-1</v>
      </c>
      <c r="DC69">
        <v>0</v>
      </c>
      <c r="DD69">
        <f t="shared" si="70"/>
        <v>38.27966235685449</v>
      </c>
      <c r="DE69">
        <f t="shared" si="50"/>
        <v>3.216428592354441</v>
      </c>
      <c r="DF69">
        <f t="shared" si="71"/>
        <v>0.23795841009601565</v>
      </c>
      <c r="DG69" s="38"/>
      <c r="DH69">
        <v>57</v>
      </c>
      <c r="DI69" s="138" t="s">
        <v>136</v>
      </c>
      <c r="DJ69" s="139">
        <v>-0.06004629489670109</v>
      </c>
      <c r="DK69" s="139">
        <v>-0.0018032107847921626</v>
      </c>
      <c r="DL69" s="139">
        <v>0.1965716064319817</v>
      </c>
      <c r="DM69" s="139">
        <v>0.13083404556036002</v>
      </c>
      <c r="DN69" s="225">
        <v>0.15030795849225873</v>
      </c>
      <c r="DO69" s="139">
        <v>-0.01913546256357692</v>
      </c>
      <c r="DP69" s="226"/>
      <c r="DQ69" s="11" t="b">
        <v>1</v>
      </c>
      <c r="DR69" s="227">
        <v>0.15030795849225873</v>
      </c>
      <c r="DS69" s="227">
        <v>-0.01913546256357692</v>
      </c>
      <c r="DT69" s="227">
        <v>0.4229338031860715</v>
      </c>
      <c r="DU69" s="228" t="s">
        <v>50</v>
      </c>
      <c r="DV69" s="3" t="s">
        <v>136</v>
      </c>
      <c r="DW69" s="11">
        <v>0</v>
      </c>
      <c r="DX69" s="226" t="s">
        <v>50</v>
      </c>
      <c r="DY69" s="227">
        <v>0.06701983696929847</v>
      </c>
      <c r="DZ69" s="227">
        <v>0.07909872243498813</v>
      </c>
      <c r="EA69" s="227">
        <v>-0.06004629489670109</v>
      </c>
      <c r="EB69" s="227">
        <v>0.03968892444338024</v>
      </c>
      <c r="EC69" s="227">
        <v>-0.0018032107847921626</v>
      </c>
      <c r="ED69" s="227">
        <v>0.02358271713883017</v>
      </c>
      <c r="EE69" s="227">
        <v>0.1965716064319817</v>
      </c>
      <c r="EF69" s="227">
        <v>0.05185068010684257</v>
      </c>
      <c r="EG69" s="227">
        <v>0.04221991202698506</v>
      </c>
      <c r="EH69" s="227">
        <v>0.024394237295498812</v>
      </c>
      <c r="EI69" s="227">
        <v>0.010442505719909135</v>
      </c>
      <c r="EJ69" s="227">
        <v>0.08484858519772938</v>
      </c>
      <c r="EK69" s="227">
        <v>0.13083404556036002</v>
      </c>
      <c r="EL69" s="227">
        <v>0.06990957448432548</v>
      </c>
      <c r="EM69" s="227">
        <v>0.15030795849225873</v>
      </c>
      <c r="EN69" s="227">
        <v>0.08291986208386519</v>
      </c>
      <c r="EO69" s="227">
        <v>0.01913546256357692</v>
      </c>
      <c r="EP69" s="227">
        <v>0.09183779374380033</v>
      </c>
      <c r="EQ69" s="227">
        <v>0.4229338031860715</v>
      </c>
      <c r="ER69" s="227">
        <v>0.06582674184861773</v>
      </c>
      <c r="ES69" s="227"/>
      <c r="ET69" s="227">
        <v>-0.12590559469134097</v>
      </c>
      <c r="EU69" s="227">
        <v>0.0035082308400226003</v>
      </c>
      <c r="EV69" s="227">
        <v>-0.07208913079049489</v>
      </c>
      <c r="EW69" s="227">
        <v>0.003928228816148816</v>
      </c>
      <c r="EX69" s="227">
        <v>0.03304725547420101</v>
      </c>
      <c r="EY69" s="227">
        <v>0.00443075771096332</v>
      </c>
      <c r="EZ69" s="227">
        <v>0.14310273888221395</v>
      </c>
      <c r="FA69" s="227">
        <v>0.0029782603679112166</v>
      </c>
      <c r="FB69" s="227">
        <v>0.15256766796186208</v>
      </c>
      <c r="FC69" s="227">
        <v>0.004064948360598995</v>
      </c>
      <c r="FD69" s="227">
        <v>0.06242729362070502</v>
      </c>
      <c r="FE69" s="227">
        <v>0.0034156256561377572</v>
      </c>
      <c r="FF69" s="227">
        <v>0.12989810007981692</v>
      </c>
      <c r="FG69" s="227">
        <v>0.003646707513655568</v>
      </c>
      <c r="FH69" s="227">
        <v>-0.07566931655273802</v>
      </c>
      <c r="FI69" s="227">
        <v>0.00449458262776366</v>
      </c>
      <c r="FJ69" s="227">
        <v>-0.14897245070493004</v>
      </c>
      <c r="FK69" s="227">
        <v>0.00336327725209607</v>
      </c>
      <c r="FL69" s="227">
        <v>0.2670958884502646</v>
      </c>
      <c r="FM69" s="227">
        <v>0.0027839082276744434</v>
      </c>
      <c r="FN69" s="138" t="s">
        <v>136</v>
      </c>
      <c r="FO69" s="229">
        <v>1</v>
      </c>
      <c r="FP69" s="229">
        <v>0</v>
      </c>
      <c r="FQ69" s="229">
        <v>0</v>
      </c>
      <c r="FR69" s="229">
        <v>0</v>
      </c>
      <c r="FS69" s="229">
        <v>0</v>
      </c>
      <c r="FT69" s="229">
        <v>0</v>
      </c>
      <c r="FU69" s="229">
        <v>0</v>
      </c>
      <c r="FV69" s="229">
        <v>0</v>
      </c>
      <c r="FW69" s="229">
        <v>-1</v>
      </c>
      <c r="FX69" s="229">
        <v>0</v>
      </c>
      <c r="FY69" s="229">
        <v>0</v>
      </c>
      <c r="FZ69" s="229">
        <v>0</v>
      </c>
      <c r="GA69" s="229">
        <v>0</v>
      </c>
      <c r="GB69" s="229">
        <v>0</v>
      </c>
      <c r="GC69" s="229">
        <v>1</v>
      </c>
      <c r="GD69" s="229">
        <v>0</v>
      </c>
      <c r="GE69" s="230">
        <v>0</v>
      </c>
      <c r="GF69" s="230">
        <v>0</v>
      </c>
      <c r="GG69" s="229">
        <v>1</v>
      </c>
      <c r="GH69" s="229" t="e">
        <v>#VALUE!</v>
      </c>
      <c r="GI69" s="11"/>
      <c r="GJ69" s="229">
        <v>0</v>
      </c>
      <c r="GK69" s="229">
        <v>0</v>
      </c>
      <c r="GL69" s="229">
        <v>0</v>
      </c>
      <c r="GM69" s="229">
        <v>1</v>
      </c>
      <c r="GN69" s="229">
        <v>0</v>
      </c>
      <c r="GO69" s="229">
        <v>0</v>
      </c>
      <c r="GP69" s="229">
        <v>1</v>
      </c>
      <c r="GQ69" s="229">
        <v>0</v>
      </c>
      <c r="GR69" s="229">
        <v>0</v>
      </c>
      <c r="GS69" s="229">
        <v>1</v>
      </c>
      <c r="GT69" s="229">
        <v>0</v>
      </c>
      <c r="GU69" s="229">
        <v>0</v>
      </c>
      <c r="GV69" s="229">
        <v>0</v>
      </c>
      <c r="GW69" s="229">
        <v>0</v>
      </c>
      <c r="GX69" s="229">
        <v>0</v>
      </c>
      <c r="GY69" s="229">
        <v>1</v>
      </c>
      <c r="GZ69" s="229">
        <v>0</v>
      </c>
      <c r="HA69" s="229">
        <v>0</v>
      </c>
      <c r="HB69" s="229">
        <v>1</v>
      </c>
      <c r="HC69" s="229" t="e">
        <v>#DIV/0!</v>
      </c>
      <c r="HD69" s="11"/>
      <c r="HE69" s="229">
        <v>0</v>
      </c>
      <c r="HF69" s="229">
        <v>0</v>
      </c>
      <c r="HG69" s="229">
        <v>0</v>
      </c>
      <c r="HH69" s="229">
        <v>2</v>
      </c>
      <c r="HI69" s="229">
        <v>0</v>
      </c>
      <c r="HJ69" s="229">
        <v>0</v>
      </c>
      <c r="HK69" s="229">
        <v>2</v>
      </c>
      <c r="HL69" s="229">
        <v>0</v>
      </c>
      <c r="HM69" s="229">
        <v>0</v>
      </c>
      <c r="HN69" s="229">
        <v>2</v>
      </c>
      <c r="HO69" s="229">
        <v>0</v>
      </c>
      <c r="HP69" s="229">
        <v>0</v>
      </c>
      <c r="HQ69" s="229">
        <v>0</v>
      </c>
      <c r="HR69" s="229">
        <v>0</v>
      </c>
      <c r="HS69" s="229">
        <v>0</v>
      </c>
      <c r="HT69" s="229">
        <v>2</v>
      </c>
      <c r="HU69" s="229">
        <v>0</v>
      </c>
      <c r="HV69" s="229">
        <v>0</v>
      </c>
      <c r="HW69" s="229">
        <v>3</v>
      </c>
      <c r="HX69" s="229" t="e">
        <v>#DIV/0!</v>
      </c>
    </row>
    <row r="70" spans="1:232" s="8" customFormat="1" ht="12.75">
      <c r="A70" s="11"/>
      <c r="B70" s="187" t="s">
        <v>146</v>
      </c>
      <c r="C70" s="96">
        <v>401.7051906215844</v>
      </c>
      <c r="D70" s="96">
        <f t="shared" si="54"/>
        <v>65.47797082278299</v>
      </c>
      <c r="E70" s="96">
        <f t="shared" si="55"/>
        <v>41.585651816375</v>
      </c>
      <c r="F70" s="96">
        <f t="shared" si="21"/>
        <v>6.01</v>
      </c>
      <c r="G70" s="96">
        <v>7.765150401693348</v>
      </c>
      <c r="H70" s="161">
        <v>16.849795256527482</v>
      </c>
      <c r="I70" s="163"/>
      <c r="J70" s="189">
        <f t="shared" si="22"/>
        <v>0.15648985966370643</v>
      </c>
      <c r="K70" s="190">
        <f t="shared" si="23"/>
        <v>-0.15973333517986904</v>
      </c>
      <c r="L70" s="183"/>
      <c r="M70" s="21" t="s">
        <v>146</v>
      </c>
      <c r="N70" s="70">
        <f t="shared" si="24"/>
        <v>-1</v>
      </c>
      <c r="O70" s="70">
        <f t="shared" si="25"/>
        <v>-1</v>
      </c>
      <c r="P70" s="70">
        <f t="shared" si="26"/>
        <v>-1</v>
      </c>
      <c r="Q70" s="70">
        <f t="shared" si="27"/>
        <v>-1</v>
      </c>
      <c r="R70" s="70">
        <f t="shared" si="28"/>
        <v>1</v>
      </c>
      <c r="S70" s="70">
        <f t="shared" si="29"/>
        <v>1</v>
      </c>
      <c r="T70" s="70"/>
      <c r="U70" s="70"/>
      <c r="V70" s="70"/>
      <c r="W70" s="38"/>
      <c r="X70" s="38" t="s">
        <v>146</v>
      </c>
      <c r="Y70" s="38" t="b">
        <f t="shared" si="30"/>
        <v>1</v>
      </c>
      <c r="Z70" s="44" t="s">
        <v>146</v>
      </c>
      <c r="AA70" s="58">
        <v>401.7051906215844</v>
      </c>
      <c r="AB70" s="58">
        <v>401.7051906215844</v>
      </c>
      <c r="AC70" s="44">
        <v>3.735222398543292</v>
      </c>
      <c r="AD70" s="18">
        <f t="shared" si="31"/>
        <v>-1</v>
      </c>
      <c r="AE70" s="38">
        <v>0</v>
      </c>
      <c r="AF70">
        <f t="shared" si="56"/>
        <v>493.44516550224654</v>
      </c>
      <c r="AG70">
        <f t="shared" si="32"/>
        <v>13.951886366579503</v>
      </c>
      <c r="AH70">
        <f t="shared" si="57"/>
        <v>0.28140669228673665</v>
      </c>
      <c r="AI70" s="44" t="s">
        <v>146</v>
      </c>
      <c r="AJ70" s="38">
        <v>58</v>
      </c>
      <c r="AK70" s="38"/>
      <c r="AL70" s="38"/>
      <c r="AM70">
        <f t="shared" si="58"/>
        <v>58</v>
      </c>
      <c r="AN70" s="12" t="s">
        <v>146</v>
      </c>
      <c r="AO70" s="88">
        <v>2.819317802319</v>
      </c>
      <c r="AP70" s="89">
        <v>0.645861384549</v>
      </c>
      <c r="AQ70" s="90">
        <v>19.468342046404</v>
      </c>
      <c r="AR70" s="91">
        <v>1.825359399946</v>
      </c>
      <c r="AS70" s="90">
        <v>43.19031097406</v>
      </c>
      <c r="AT70" s="91">
        <v>1.815650155201</v>
      </c>
      <c r="AU70" s="88">
        <f t="shared" si="33"/>
        <v>65.47797082278299</v>
      </c>
      <c r="AV70" s="89">
        <f t="shared" si="51"/>
        <v>7.045659353104188</v>
      </c>
      <c r="AW70" s="88">
        <v>0.62371634667</v>
      </c>
      <c r="AX70" s="89">
        <v>0.240573160056</v>
      </c>
      <c r="AY70" s="90">
        <v>8.848491218228</v>
      </c>
      <c r="AZ70" s="91">
        <v>1.189490117857</v>
      </c>
      <c r="BA70" s="90">
        <v>32.113444251477</v>
      </c>
      <c r="BB70" s="91">
        <v>2.019777231321</v>
      </c>
      <c r="BC70" s="88">
        <f t="shared" si="34"/>
        <v>41.585651816375</v>
      </c>
      <c r="BD70" s="89">
        <f t="shared" si="52"/>
        <v>5.552262249981514</v>
      </c>
      <c r="BE70" s="89"/>
      <c r="BF70" s="88">
        <f t="shared" si="35"/>
        <v>65.47797082278299</v>
      </c>
      <c r="BG70" s="88">
        <f t="shared" si="36"/>
        <v>7.045659353104188</v>
      </c>
      <c r="BH70" s="18">
        <f t="shared" si="37"/>
        <v>1</v>
      </c>
      <c r="BI70">
        <v>0</v>
      </c>
      <c r="BJ70">
        <f t="shared" si="59"/>
        <v>24.923668742609298</v>
      </c>
      <c r="BK70">
        <f t="shared" si="38"/>
        <v>49.641315719984526</v>
      </c>
      <c r="BL70">
        <f t="shared" si="60"/>
        <v>0.23940871419331136</v>
      </c>
      <c r="BM70" s="89"/>
      <c r="BN70" s="88">
        <f t="shared" si="39"/>
        <v>41.585651816375</v>
      </c>
      <c r="BO70" s="88">
        <f t="shared" si="40"/>
        <v>5.552262249981514</v>
      </c>
      <c r="BP70" s="18">
        <f t="shared" si="41"/>
        <v>1</v>
      </c>
      <c r="BQ70">
        <v>0</v>
      </c>
      <c r="BR70">
        <f t="shared" si="61"/>
        <v>12.524167030826323</v>
      </c>
      <c r="BS70">
        <f t="shared" si="42"/>
        <v>30.827616092569787</v>
      </c>
      <c r="BT70">
        <f t="shared" si="62"/>
        <v>0.1738196224807798</v>
      </c>
      <c r="BU70" s="89"/>
      <c r="BV70" s="89">
        <f t="shared" si="63"/>
        <v>58</v>
      </c>
      <c r="BW70" s="112" t="s">
        <v>146</v>
      </c>
      <c r="BX70" s="110">
        <v>6.01</v>
      </c>
      <c r="BY70" s="111">
        <v>0.66</v>
      </c>
      <c r="BZ70" s="18">
        <f t="shared" si="43"/>
        <v>-1</v>
      </c>
      <c r="CA70">
        <v>0</v>
      </c>
      <c r="CB70">
        <f t="shared" si="64"/>
        <v>7.661764705882353</v>
      </c>
      <c r="CC70">
        <f t="shared" si="44"/>
        <v>0.43560000000000004</v>
      </c>
      <c r="CD70">
        <f t="shared" si="65"/>
        <v>0.12015704832832647</v>
      </c>
      <c r="CE70" s="111"/>
      <c r="CF70" s="89" t="b">
        <f t="shared" si="45"/>
        <v>1</v>
      </c>
      <c r="CG70" s="89" t="b">
        <f t="shared" si="46"/>
        <v>1</v>
      </c>
      <c r="CH70" s="89"/>
      <c r="CI70" t="b">
        <f t="shared" si="53"/>
        <v>1</v>
      </c>
      <c r="CJ70" s="44" t="s">
        <v>146</v>
      </c>
      <c r="CK70" s="38">
        <v>58</v>
      </c>
      <c r="CL70" s="38">
        <f t="shared" si="66"/>
        <v>58</v>
      </c>
      <c r="CM70" s="6" t="s">
        <v>146</v>
      </c>
      <c r="CN70" s="22">
        <v>401.7051906215844</v>
      </c>
      <c r="CO70" s="26">
        <v>7.765150401693348</v>
      </c>
      <c r="CP70" s="64">
        <v>2.2284370022562787</v>
      </c>
      <c r="CQ70" s="18">
        <f t="shared" si="47"/>
        <v>-1</v>
      </c>
      <c r="CR70">
        <v>0</v>
      </c>
      <c r="CS70">
        <f t="shared" si="67"/>
        <v>13.974967249845253</v>
      </c>
      <c r="CT70">
        <f t="shared" si="48"/>
        <v>4.96593147302495</v>
      </c>
      <c r="CU70">
        <f t="shared" si="68"/>
        <v>0.19098457607954186</v>
      </c>
      <c r="CV70" s="38"/>
      <c r="CW70" s="38"/>
      <c r="CX70" s="38">
        <f t="shared" si="69"/>
        <v>58</v>
      </c>
      <c r="CY70" s="6" t="s">
        <v>146</v>
      </c>
      <c r="CZ70" s="131">
        <v>16.849795256527482</v>
      </c>
      <c r="DA70" s="92">
        <v>2.4422481894706354</v>
      </c>
      <c r="DB70" s="18">
        <f t="shared" si="49"/>
        <v>-1</v>
      </c>
      <c r="DC70">
        <v>0</v>
      </c>
      <c r="DD70">
        <f t="shared" si="70"/>
        <v>38.27966235685449</v>
      </c>
      <c r="DE70">
        <f t="shared" si="50"/>
        <v>5.964576218972597</v>
      </c>
      <c r="DF70">
        <f t="shared" si="71"/>
        <v>0.23795841009601565</v>
      </c>
      <c r="DG70" s="38"/>
      <c r="DH70">
        <v>58</v>
      </c>
      <c r="DI70" s="138" t="s">
        <v>146</v>
      </c>
      <c r="DJ70" s="139">
        <v>0.24350833186837847</v>
      </c>
      <c r="DK70" s="139">
        <v>0.2673936975058549</v>
      </c>
      <c r="DL70" s="139">
        <v>0.15648985966370643</v>
      </c>
      <c r="DM70" s="139">
        <v>0.44289422335306733</v>
      </c>
      <c r="DN70" s="225">
        <v>0.1435976403458995</v>
      </c>
      <c r="DO70" s="139">
        <v>-0.15973333517986904</v>
      </c>
      <c r="DP70" s="226"/>
      <c r="DQ70" s="11" t="b">
        <v>1</v>
      </c>
      <c r="DR70" s="227">
        <v>0.1435976403458995</v>
      </c>
      <c r="DS70" s="227">
        <v>-0.15973333517986904</v>
      </c>
      <c r="DT70" s="227">
        <v>0.41697753300317975</v>
      </c>
      <c r="DU70" s="228" t="s">
        <v>60</v>
      </c>
      <c r="DV70" s="6" t="s">
        <v>146</v>
      </c>
      <c r="DW70" s="11">
        <v>0</v>
      </c>
      <c r="DX70" s="226" t="s">
        <v>60</v>
      </c>
      <c r="DY70" s="227">
        <v>-0.35180387164932686</v>
      </c>
      <c r="DZ70" s="227">
        <v>0.07007809357400029</v>
      </c>
      <c r="EA70" s="227">
        <v>0.24350833186837847</v>
      </c>
      <c r="EB70" s="227">
        <v>0.06886968525587345</v>
      </c>
      <c r="EC70" s="227">
        <v>0.2673936975058549</v>
      </c>
      <c r="ED70" s="227">
        <v>0.0754548801981325</v>
      </c>
      <c r="EE70" s="227">
        <v>0.15648985966370643</v>
      </c>
      <c r="EF70" s="227">
        <v>0.09241822160195083</v>
      </c>
      <c r="EG70" s="227">
        <v>-0.030108075443331276</v>
      </c>
      <c r="EH70" s="227">
        <v>0.0766472149538217</v>
      </c>
      <c r="EI70" s="227">
        <v>0.0893042939322927</v>
      </c>
      <c r="EJ70" s="227">
        <v>0.09005559420980594</v>
      </c>
      <c r="EK70" s="227">
        <v>0.44289422335306733</v>
      </c>
      <c r="EL70" s="227">
        <v>0.061235561278468444</v>
      </c>
      <c r="EM70" s="227">
        <v>0.1435976403458995</v>
      </c>
      <c r="EN70" s="227">
        <v>0.09229169385484937</v>
      </c>
      <c r="EO70" s="227">
        <v>0.15973333517986904</v>
      </c>
      <c r="EP70" s="227">
        <v>0.07450201040232339</v>
      </c>
      <c r="EQ70" s="227">
        <v>0.41697753300317975</v>
      </c>
      <c r="ER70" s="227">
        <v>0.07426242360756245</v>
      </c>
      <c r="ES70" s="227"/>
      <c r="ET70" s="227">
        <v>-0.12590559469134097</v>
      </c>
      <c r="EU70" s="227">
        <v>0.0035082308400226003</v>
      </c>
      <c r="EV70" s="227">
        <v>-0.07208913079049489</v>
      </c>
      <c r="EW70" s="227">
        <v>0.003928228816148816</v>
      </c>
      <c r="EX70" s="227">
        <v>0.03304725547420101</v>
      </c>
      <c r="EY70" s="227">
        <v>0.00443075771096332</v>
      </c>
      <c r="EZ70" s="227">
        <v>0.14310273888221395</v>
      </c>
      <c r="FA70" s="227">
        <v>0.0029782603679112166</v>
      </c>
      <c r="FB70" s="227">
        <v>0.15256766796186208</v>
      </c>
      <c r="FC70" s="227">
        <v>0.004064948360598995</v>
      </c>
      <c r="FD70" s="227">
        <v>0.06242729362070502</v>
      </c>
      <c r="FE70" s="227">
        <v>0.0034156256561377572</v>
      </c>
      <c r="FF70" s="227">
        <v>0.12989810007981692</v>
      </c>
      <c r="FG70" s="227">
        <v>0.003646707513655568</v>
      </c>
      <c r="FH70" s="227">
        <v>-0.07566931655273802</v>
      </c>
      <c r="FI70" s="227">
        <v>0.00449458262776366</v>
      </c>
      <c r="FJ70" s="227">
        <v>-0.14897245070493004</v>
      </c>
      <c r="FK70" s="227">
        <v>0.00336327725209607</v>
      </c>
      <c r="FL70" s="227">
        <v>0.2670958884502646</v>
      </c>
      <c r="FM70" s="227">
        <v>0.0027839082276744434</v>
      </c>
      <c r="FN70" s="138" t="s">
        <v>146</v>
      </c>
      <c r="FO70" s="229">
        <v>-1</v>
      </c>
      <c r="FP70" s="229">
        <v>0</v>
      </c>
      <c r="FQ70" s="229">
        <v>1</v>
      </c>
      <c r="FR70" s="229">
        <v>0</v>
      </c>
      <c r="FS70" s="229">
        <v>1</v>
      </c>
      <c r="FT70" s="229">
        <v>0</v>
      </c>
      <c r="FU70" s="229">
        <v>0</v>
      </c>
      <c r="FV70" s="229">
        <v>0</v>
      </c>
      <c r="FW70" s="229">
        <v>-1</v>
      </c>
      <c r="FX70" s="229">
        <v>0</v>
      </c>
      <c r="FY70" s="229">
        <v>0</v>
      </c>
      <c r="FZ70" s="229">
        <v>0</v>
      </c>
      <c r="GA70" s="229">
        <v>1</v>
      </c>
      <c r="GB70" s="229">
        <v>0</v>
      </c>
      <c r="GC70" s="229">
        <v>1</v>
      </c>
      <c r="GD70" s="229">
        <v>0</v>
      </c>
      <c r="GE70" s="230">
        <v>1</v>
      </c>
      <c r="GF70" s="230">
        <v>0</v>
      </c>
      <c r="GG70" s="229">
        <v>1</v>
      </c>
      <c r="GH70" s="229" t="e">
        <v>#VALUE!</v>
      </c>
      <c r="GI70" s="11"/>
      <c r="GJ70" s="229">
        <v>1</v>
      </c>
      <c r="GK70" s="229">
        <v>0</v>
      </c>
      <c r="GL70" s="229">
        <v>1</v>
      </c>
      <c r="GM70" s="229">
        <v>0</v>
      </c>
      <c r="GN70" s="229">
        <v>1</v>
      </c>
      <c r="GO70" s="229">
        <v>0</v>
      </c>
      <c r="GP70" s="229">
        <v>0</v>
      </c>
      <c r="GQ70" s="229">
        <v>1</v>
      </c>
      <c r="GR70" s="229">
        <v>0</v>
      </c>
      <c r="GS70" s="229">
        <v>0</v>
      </c>
      <c r="GT70" s="229">
        <v>0</v>
      </c>
      <c r="GU70" s="229">
        <v>0</v>
      </c>
      <c r="GV70" s="229">
        <v>1</v>
      </c>
      <c r="GW70" s="229">
        <v>0</v>
      </c>
      <c r="GX70" s="229">
        <v>0</v>
      </c>
      <c r="GY70" s="229">
        <v>0</v>
      </c>
      <c r="GZ70" s="229">
        <v>1</v>
      </c>
      <c r="HA70" s="229">
        <v>0</v>
      </c>
      <c r="HB70" s="229">
        <v>1</v>
      </c>
      <c r="HC70" s="229" t="e">
        <v>#DIV/0!</v>
      </c>
      <c r="HD70" s="11"/>
      <c r="HE70" s="229">
        <v>6</v>
      </c>
      <c r="HF70" s="229">
        <v>0</v>
      </c>
      <c r="HG70" s="229">
        <v>3</v>
      </c>
      <c r="HH70" s="229">
        <v>0</v>
      </c>
      <c r="HI70" s="229">
        <v>3</v>
      </c>
      <c r="HJ70" s="229">
        <v>0</v>
      </c>
      <c r="HK70" s="229">
        <v>0</v>
      </c>
      <c r="HL70" s="229">
        <v>2</v>
      </c>
      <c r="HM70" s="229">
        <v>0</v>
      </c>
      <c r="HN70" s="229">
        <v>0</v>
      </c>
      <c r="HO70" s="229">
        <v>0</v>
      </c>
      <c r="HP70" s="229">
        <v>0</v>
      </c>
      <c r="HQ70" s="229">
        <v>3</v>
      </c>
      <c r="HR70" s="229">
        <v>0</v>
      </c>
      <c r="HS70" s="229">
        <v>0</v>
      </c>
      <c r="HT70" s="229">
        <v>0</v>
      </c>
      <c r="HU70" s="229">
        <v>3</v>
      </c>
      <c r="HV70" s="229">
        <v>0</v>
      </c>
      <c r="HW70" s="229">
        <v>3</v>
      </c>
      <c r="HX70" s="229" t="e">
        <v>#DIV/0!</v>
      </c>
    </row>
    <row r="71" spans="1:232" s="8" customFormat="1" ht="12.75">
      <c r="A71" s="11"/>
      <c r="B71" s="187" t="s">
        <v>92</v>
      </c>
      <c r="C71" s="96">
        <v>398.2608751215995</v>
      </c>
      <c r="D71" s="96">
        <f t="shared" si="54"/>
        <v>58.843555111591996</v>
      </c>
      <c r="E71" s="96">
        <f t="shared" si="55"/>
        <v>45.314164542575</v>
      </c>
      <c r="F71" s="96">
        <f t="shared" si="21"/>
        <v>2.74</v>
      </c>
      <c r="G71" s="96">
        <v>19.578247077248363</v>
      </c>
      <c r="H71" s="161">
        <v>39.702535452970515</v>
      </c>
      <c r="I71" s="163"/>
      <c r="J71" s="189">
        <f t="shared" si="22"/>
        <v>0.2157806465841987</v>
      </c>
      <c r="K71" s="190">
        <f t="shared" si="23"/>
        <v>-0.019491469907521822</v>
      </c>
      <c r="L71" s="183"/>
      <c r="M71" s="21" t="s">
        <v>92</v>
      </c>
      <c r="N71" s="70">
        <f t="shared" si="24"/>
        <v>-1</v>
      </c>
      <c r="O71" s="70">
        <f t="shared" si="25"/>
        <v>-1</v>
      </c>
      <c r="P71" s="70">
        <f t="shared" si="26"/>
        <v>-1</v>
      </c>
      <c r="Q71" s="70">
        <f t="shared" si="27"/>
        <v>-1</v>
      </c>
      <c r="R71" s="70">
        <f t="shared" si="28"/>
        <v>-1</v>
      </c>
      <c r="S71" s="70">
        <f t="shared" si="29"/>
        <v>0</v>
      </c>
      <c r="T71" s="70"/>
      <c r="U71" s="70"/>
      <c r="V71" s="70"/>
      <c r="W71" s="38"/>
      <c r="X71" s="38" t="s">
        <v>92</v>
      </c>
      <c r="Y71" s="38" t="b">
        <f t="shared" si="30"/>
        <v>1</v>
      </c>
      <c r="Z71" s="44" t="s">
        <v>92</v>
      </c>
      <c r="AA71" s="58">
        <v>398.2608751215995</v>
      </c>
      <c r="AB71" s="58">
        <v>398.2608751215995</v>
      </c>
      <c r="AC71" s="44">
        <v>4.6335756777072925</v>
      </c>
      <c r="AD71" s="18">
        <f t="shared" si="31"/>
        <v>-1</v>
      </c>
      <c r="AE71" s="38">
        <v>0</v>
      </c>
      <c r="AF71">
        <f t="shared" si="56"/>
        <v>493.44516550224654</v>
      </c>
      <c r="AG71">
        <f t="shared" si="32"/>
        <v>21.470023561040595</v>
      </c>
      <c r="AH71">
        <f t="shared" si="57"/>
        <v>0.28140669228673665</v>
      </c>
      <c r="AI71" s="44" t="s">
        <v>92</v>
      </c>
      <c r="AJ71" s="38">
        <v>59</v>
      </c>
      <c r="AK71" s="38"/>
      <c r="AL71" s="38"/>
      <c r="AM71">
        <f t="shared" si="58"/>
        <v>59</v>
      </c>
      <c r="AN71" s="12" t="s">
        <v>92</v>
      </c>
      <c r="AO71" s="88">
        <v>14.838411360121</v>
      </c>
      <c r="AP71" s="89">
        <v>1.485194139984</v>
      </c>
      <c r="AQ71" s="90">
        <v>18.126988558521</v>
      </c>
      <c r="AR71" s="91">
        <v>1.852907200188</v>
      </c>
      <c r="AS71" s="90">
        <v>25.87815519295</v>
      </c>
      <c r="AT71" s="91">
        <v>1.627862191002</v>
      </c>
      <c r="AU71" s="88">
        <f t="shared" si="33"/>
        <v>58.843555111591996</v>
      </c>
      <c r="AV71" s="89">
        <f t="shared" si="51"/>
        <v>8.289002038845178</v>
      </c>
      <c r="AW71" s="88">
        <v>7.23927118493</v>
      </c>
      <c r="AX71" s="89">
        <v>1.035955702015</v>
      </c>
      <c r="AY71" s="90">
        <v>13.785606984216</v>
      </c>
      <c r="AZ71" s="91">
        <v>1.133356740586</v>
      </c>
      <c r="BA71" s="90">
        <v>24.289286373429</v>
      </c>
      <c r="BB71" s="91">
        <v>1.582495323499</v>
      </c>
      <c r="BC71" s="88">
        <f t="shared" si="34"/>
        <v>45.314164542575</v>
      </c>
      <c r="BD71" s="89">
        <f t="shared" si="52"/>
        <v>4.861993166865318</v>
      </c>
      <c r="BE71" s="89"/>
      <c r="BF71" s="88">
        <f t="shared" si="35"/>
        <v>58.843555111591996</v>
      </c>
      <c r="BG71" s="88">
        <f t="shared" si="36"/>
        <v>8.289002038845178</v>
      </c>
      <c r="BH71" s="18">
        <f t="shared" si="37"/>
        <v>1</v>
      </c>
      <c r="BI71">
        <v>0</v>
      </c>
      <c r="BJ71">
        <f t="shared" si="59"/>
        <v>24.923668742609298</v>
      </c>
      <c r="BK71">
        <f t="shared" si="38"/>
        <v>68.70755479997952</v>
      </c>
      <c r="BL71">
        <f t="shared" si="60"/>
        <v>0.23940871419331136</v>
      </c>
      <c r="BM71" s="89"/>
      <c r="BN71" s="88">
        <f t="shared" si="39"/>
        <v>45.314164542575</v>
      </c>
      <c r="BO71" s="88">
        <f t="shared" si="40"/>
        <v>4.861993166865318</v>
      </c>
      <c r="BP71" s="18">
        <f t="shared" si="41"/>
        <v>1</v>
      </c>
      <c r="BQ71">
        <v>0</v>
      </c>
      <c r="BR71">
        <f t="shared" si="61"/>
        <v>12.524167030826323</v>
      </c>
      <c r="BS71">
        <f t="shared" si="42"/>
        <v>23.638977554645045</v>
      </c>
      <c r="BT71">
        <f t="shared" si="62"/>
        <v>0.1738196224807798</v>
      </c>
      <c r="BU71" s="89"/>
      <c r="BV71" s="89">
        <f t="shared" si="63"/>
        <v>59</v>
      </c>
      <c r="BW71" s="112" t="s">
        <v>92</v>
      </c>
      <c r="BX71" s="110">
        <v>2.74</v>
      </c>
      <c r="BY71" s="111">
        <v>0.33</v>
      </c>
      <c r="BZ71" s="18">
        <f t="shared" si="43"/>
        <v>-1</v>
      </c>
      <c r="CA71">
        <v>0</v>
      </c>
      <c r="CB71">
        <f t="shared" si="64"/>
        <v>7.661764705882353</v>
      </c>
      <c r="CC71">
        <f t="shared" si="44"/>
        <v>0.10890000000000001</v>
      </c>
      <c r="CD71">
        <f t="shared" si="65"/>
        <v>0.12015704832832647</v>
      </c>
      <c r="CE71" s="111"/>
      <c r="CF71" s="89" t="b">
        <f t="shared" si="45"/>
        <v>1</v>
      </c>
      <c r="CG71" s="89" t="b">
        <f t="shared" si="46"/>
        <v>1</v>
      </c>
      <c r="CH71" s="89"/>
      <c r="CI71" t="b">
        <f t="shared" si="53"/>
        <v>1</v>
      </c>
      <c r="CJ71" s="44" t="s">
        <v>92</v>
      </c>
      <c r="CK71" s="38">
        <v>59</v>
      </c>
      <c r="CL71" s="38">
        <f t="shared" si="66"/>
        <v>59</v>
      </c>
      <c r="CM71" s="6" t="s">
        <v>92</v>
      </c>
      <c r="CN71" s="22">
        <v>398.2608751215995</v>
      </c>
      <c r="CO71" s="25">
        <v>19.578247077248363</v>
      </c>
      <c r="CP71" s="62">
        <v>2.231839546035415</v>
      </c>
      <c r="CQ71" s="18">
        <f t="shared" si="47"/>
        <v>1</v>
      </c>
      <c r="CR71">
        <v>0</v>
      </c>
      <c r="CS71">
        <f t="shared" si="67"/>
        <v>13.974967249845253</v>
      </c>
      <c r="CT71">
        <f t="shared" si="48"/>
        <v>4.981107759247568</v>
      </c>
      <c r="CU71">
        <f t="shared" si="68"/>
        <v>0.19098457607954186</v>
      </c>
      <c r="CV71" s="38"/>
      <c r="CW71" s="38"/>
      <c r="CX71" s="38">
        <f t="shared" si="69"/>
        <v>59</v>
      </c>
      <c r="CY71" s="6" t="s">
        <v>92</v>
      </c>
      <c r="CZ71" s="10">
        <v>39.702535452970515</v>
      </c>
      <c r="DA71" s="92">
        <v>2.2555545066673974</v>
      </c>
      <c r="DB71" s="18">
        <f t="shared" si="49"/>
        <v>0</v>
      </c>
      <c r="DC71">
        <v>0</v>
      </c>
      <c r="DD71">
        <f t="shared" si="70"/>
        <v>38.27966235685449</v>
      </c>
      <c r="DE71">
        <f t="shared" si="50"/>
        <v>5.087526132547606</v>
      </c>
      <c r="DF71">
        <f t="shared" si="71"/>
        <v>0.23795841009601565</v>
      </c>
      <c r="DG71" s="38"/>
      <c r="DH71">
        <v>59</v>
      </c>
      <c r="DI71" s="138" t="s">
        <v>92</v>
      </c>
      <c r="DJ71" s="139">
        <v>0.1330737245689995</v>
      </c>
      <c r="DK71" s="139">
        <v>0.12887661223635405</v>
      </c>
      <c r="DL71" s="139">
        <v>0.2157806465841987</v>
      </c>
      <c r="DM71" s="139">
        <v>0.5090921909417598</v>
      </c>
      <c r="DN71" s="225">
        <v>0.21343609413115786</v>
      </c>
      <c r="DO71" s="139">
        <v>-0.019491469907521822</v>
      </c>
      <c r="DP71" s="226"/>
      <c r="DQ71" s="11" t="b">
        <v>1</v>
      </c>
      <c r="DR71" s="227">
        <v>0.21343609413115786</v>
      </c>
      <c r="DS71" s="227">
        <v>-0.019491469907521822</v>
      </c>
      <c r="DT71" s="227">
        <v>0.08696434208090946</v>
      </c>
      <c r="DU71" s="228" t="s">
        <v>3</v>
      </c>
      <c r="DV71" s="6" t="s">
        <v>92</v>
      </c>
      <c r="DW71" s="11">
        <v>0</v>
      </c>
      <c r="DX71" s="226" t="s">
        <v>3</v>
      </c>
      <c r="DY71" s="227">
        <v>-0.2161496894719372</v>
      </c>
      <c r="DZ71" s="227">
        <v>0.0702391914510635</v>
      </c>
      <c r="EA71" s="227">
        <v>0.1330737245689995</v>
      </c>
      <c r="EB71" s="227">
        <v>0.07483814371839202</v>
      </c>
      <c r="EC71" s="227">
        <v>0.12887661223635405</v>
      </c>
      <c r="ED71" s="227">
        <v>0.07580813283313312</v>
      </c>
      <c r="EE71" s="227">
        <v>0.2157806465841987</v>
      </c>
      <c r="EF71" s="227">
        <v>0.13624700353438174</v>
      </c>
      <c r="EG71" s="227">
        <v>0.4548178269350815</v>
      </c>
      <c r="EH71" s="227">
        <v>0.06491932207010156</v>
      </c>
      <c r="EI71" s="227">
        <v>0.23489733242776492</v>
      </c>
      <c r="EJ71" s="227">
        <v>0.09164709765792534</v>
      </c>
      <c r="EK71" s="227">
        <v>0.5090921909417598</v>
      </c>
      <c r="EL71" s="227">
        <v>0.0557829451782059</v>
      </c>
      <c r="EM71" s="227">
        <v>0.21343609413115786</v>
      </c>
      <c r="EN71" s="227">
        <v>0.04006876004735691</v>
      </c>
      <c r="EO71" s="227">
        <v>0.019491469907521822</v>
      </c>
      <c r="EP71" s="227">
        <v>0.05088144820602016</v>
      </c>
      <c r="EQ71" s="227">
        <v>0.08696434208090946</v>
      </c>
      <c r="ER71" s="227">
        <v>0.062291855549357684</v>
      </c>
      <c r="ES71" s="227"/>
      <c r="ET71" s="227">
        <v>-0.12590559469134097</v>
      </c>
      <c r="EU71" s="227">
        <v>0.0035082308400226003</v>
      </c>
      <c r="EV71" s="227">
        <v>-0.07208913079049489</v>
      </c>
      <c r="EW71" s="227">
        <v>0.003928228816148816</v>
      </c>
      <c r="EX71" s="227">
        <v>0.03304725547420101</v>
      </c>
      <c r="EY71" s="227">
        <v>0.00443075771096332</v>
      </c>
      <c r="EZ71" s="227">
        <v>0.14310273888221395</v>
      </c>
      <c r="FA71" s="227">
        <v>0.0029782603679112166</v>
      </c>
      <c r="FB71" s="227">
        <v>0.15256766796186208</v>
      </c>
      <c r="FC71" s="227">
        <v>0.004064948360598995</v>
      </c>
      <c r="FD71" s="227">
        <v>0.06242729362070502</v>
      </c>
      <c r="FE71" s="227">
        <v>0.0034156256561377572</v>
      </c>
      <c r="FF71" s="227">
        <v>0.12989810007981692</v>
      </c>
      <c r="FG71" s="227">
        <v>0.003646707513655568</v>
      </c>
      <c r="FH71" s="227">
        <v>-0.07566931655273802</v>
      </c>
      <c r="FI71" s="227">
        <v>0.00449458262776366</v>
      </c>
      <c r="FJ71" s="227">
        <v>-0.14897245070493004</v>
      </c>
      <c r="FK71" s="227">
        <v>0.00336327725209607</v>
      </c>
      <c r="FL71" s="227">
        <v>0.2670958884502646</v>
      </c>
      <c r="FM71" s="227">
        <v>0.0027839082276744434</v>
      </c>
      <c r="FN71" s="138" t="s">
        <v>92</v>
      </c>
      <c r="FO71" s="229">
        <v>0</v>
      </c>
      <c r="FP71" s="229">
        <v>0</v>
      </c>
      <c r="FQ71" s="229">
        <v>1</v>
      </c>
      <c r="FR71" s="229">
        <v>0</v>
      </c>
      <c r="FS71" s="229">
        <v>0</v>
      </c>
      <c r="FT71" s="229">
        <v>0</v>
      </c>
      <c r="FU71" s="229">
        <v>0</v>
      </c>
      <c r="FV71" s="229">
        <v>0</v>
      </c>
      <c r="FW71" s="229">
        <v>1</v>
      </c>
      <c r="FX71" s="229">
        <v>0</v>
      </c>
      <c r="FY71" s="229">
        <v>0</v>
      </c>
      <c r="FZ71" s="229">
        <v>0</v>
      </c>
      <c r="GA71" s="229">
        <v>1</v>
      </c>
      <c r="GB71" s="229">
        <v>0</v>
      </c>
      <c r="GC71" s="229">
        <v>1</v>
      </c>
      <c r="GD71" s="229">
        <v>0</v>
      </c>
      <c r="GE71" s="230">
        <v>1</v>
      </c>
      <c r="GF71" s="230">
        <v>0</v>
      </c>
      <c r="GG71" s="229">
        <v>-1</v>
      </c>
      <c r="GH71" s="229" t="e">
        <v>#VALUE!</v>
      </c>
      <c r="GI71" s="11"/>
      <c r="GJ71" s="229">
        <v>1</v>
      </c>
      <c r="GK71" s="229">
        <v>0</v>
      </c>
      <c r="GL71" s="229">
        <v>0</v>
      </c>
      <c r="GM71" s="229">
        <v>0</v>
      </c>
      <c r="GN71" s="229">
        <v>0</v>
      </c>
      <c r="GO71" s="229">
        <v>0</v>
      </c>
      <c r="GP71" s="229">
        <v>0</v>
      </c>
      <c r="GQ71" s="229">
        <v>0</v>
      </c>
      <c r="GR71" s="229">
        <v>1</v>
      </c>
      <c r="GS71" s="229">
        <v>0</v>
      </c>
      <c r="GT71" s="229">
        <v>1</v>
      </c>
      <c r="GU71" s="229">
        <v>0</v>
      </c>
      <c r="GV71" s="229">
        <v>1</v>
      </c>
      <c r="GW71" s="229">
        <v>0</v>
      </c>
      <c r="GX71" s="229">
        <v>1</v>
      </c>
      <c r="GY71" s="229">
        <v>1</v>
      </c>
      <c r="GZ71" s="229">
        <v>0</v>
      </c>
      <c r="HA71" s="229">
        <v>0</v>
      </c>
      <c r="HB71" s="229">
        <v>0</v>
      </c>
      <c r="HC71" s="229" t="e">
        <v>#DIV/0!</v>
      </c>
      <c r="HD71" s="11"/>
      <c r="HE71" s="229">
        <v>5</v>
      </c>
      <c r="HF71" s="229">
        <v>0</v>
      </c>
      <c r="HG71" s="229">
        <v>0</v>
      </c>
      <c r="HH71" s="229">
        <v>0</v>
      </c>
      <c r="HI71" s="229">
        <v>0</v>
      </c>
      <c r="HJ71" s="229">
        <v>0</v>
      </c>
      <c r="HK71" s="229">
        <v>0</v>
      </c>
      <c r="HL71" s="229">
        <v>0</v>
      </c>
      <c r="HM71" s="229">
        <v>3</v>
      </c>
      <c r="HN71" s="229">
        <v>0</v>
      </c>
      <c r="HO71" s="229">
        <v>2</v>
      </c>
      <c r="HP71" s="229">
        <v>0</v>
      </c>
      <c r="HQ71" s="229">
        <v>3</v>
      </c>
      <c r="HR71" s="229">
        <v>0</v>
      </c>
      <c r="HS71" s="229">
        <v>3</v>
      </c>
      <c r="HT71" s="229">
        <v>2</v>
      </c>
      <c r="HU71" s="229">
        <v>0</v>
      </c>
      <c r="HV71" s="229">
        <v>0</v>
      </c>
      <c r="HW71" s="229">
        <v>0</v>
      </c>
      <c r="HX71" s="229" t="e">
        <v>#DIV/0!</v>
      </c>
    </row>
    <row r="72" spans="1:232" s="8" customFormat="1" ht="12.75">
      <c r="A72" s="11"/>
      <c r="B72" s="187" t="s">
        <v>116</v>
      </c>
      <c r="C72" s="96">
        <v>390.4100613965112</v>
      </c>
      <c r="D72" s="96">
        <f t="shared" si="54"/>
        <v>67.46008361023101</v>
      </c>
      <c r="E72" s="96">
        <f t="shared" si="55"/>
        <v>49.677163302985</v>
      </c>
      <c r="F72" s="96">
        <f t="shared" si="21"/>
        <v>1.43</v>
      </c>
      <c r="G72" s="96">
        <v>11.950145306754024</v>
      </c>
      <c r="H72" s="161">
        <v>38.071518691012656</v>
      </c>
      <c r="I72" s="163"/>
      <c r="J72" s="189">
        <f t="shared" si="22"/>
        <v>0.3384545637290306</v>
      </c>
      <c r="K72" s="190">
        <f t="shared" si="23"/>
        <v>0.4397620817186911</v>
      </c>
      <c r="L72" s="183"/>
      <c r="M72" s="21" t="s">
        <v>116</v>
      </c>
      <c r="N72" s="70">
        <f t="shared" si="24"/>
        <v>-1</v>
      </c>
      <c r="O72" s="70">
        <f t="shared" si="25"/>
        <v>-1</v>
      </c>
      <c r="P72" s="70">
        <f t="shared" si="26"/>
        <v>-1</v>
      </c>
      <c r="Q72" s="70">
        <f t="shared" si="27"/>
        <v>-1</v>
      </c>
      <c r="R72" s="70">
        <f t="shared" si="28"/>
        <v>0</v>
      </c>
      <c r="S72" s="70">
        <f t="shared" si="29"/>
        <v>0</v>
      </c>
      <c r="T72" s="70"/>
      <c r="U72" s="70"/>
      <c r="V72" s="70"/>
      <c r="W72" s="38"/>
      <c r="X72" s="38" t="s">
        <v>116</v>
      </c>
      <c r="Y72" s="38" t="b">
        <f t="shared" si="30"/>
        <v>1</v>
      </c>
      <c r="Z72" s="44" t="s">
        <v>116</v>
      </c>
      <c r="AA72" s="58">
        <v>390.4100613965112</v>
      </c>
      <c r="AB72" s="58">
        <v>390.4100613965112</v>
      </c>
      <c r="AC72" s="44">
        <v>3.0724318131101067</v>
      </c>
      <c r="AD72" s="18">
        <f t="shared" si="31"/>
        <v>-1</v>
      </c>
      <c r="AE72" s="38">
        <v>0</v>
      </c>
      <c r="AF72">
        <f t="shared" si="56"/>
        <v>493.44516550224654</v>
      </c>
      <c r="AG72">
        <f t="shared" si="32"/>
        <v>9.439837246211058</v>
      </c>
      <c r="AH72">
        <f t="shared" si="57"/>
        <v>0.28140669228673665</v>
      </c>
      <c r="AI72" s="44" t="s">
        <v>116</v>
      </c>
      <c r="AJ72" s="38">
        <v>60</v>
      </c>
      <c r="AK72" s="38"/>
      <c r="AL72" s="38"/>
      <c r="AM72">
        <f t="shared" si="58"/>
        <v>60</v>
      </c>
      <c r="AN72" s="12" t="s">
        <v>116</v>
      </c>
      <c r="AO72" s="88">
        <v>11.377791598221</v>
      </c>
      <c r="AP72" s="89">
        <v>0.921856221188</v>
      </c>
      <c r="AQ72" s="90">
        <v>25.782375148854</v>
      </c>
      <c r="AR72" s="91">
        <v>1.298839864104</v>
      </c>
      <c r="AS72" s="90">
        <v>30.299916863156</v>
      </c>
      <c r="AT72" s="91">
        <v>1.103623178055</v>
      </c>
      <c r="AU72" s="88">
        <f t="shared" si="33"/>
        <v>67.46008361023101</v>
      </c>
      <c r="AV72" s="89">
        <f t="shared" si="51"/>
        <v>3.7547880042689346</v>
      </c>
      <c r="AW72" s="88">
        <v>3.582999814741</v>
      </c>
      <c r="AX72" s="89">
        <v>0.644979269035</v>
      </c>
      <c r="AY72" s="90">
        <v>14.89314827805</v>
      </c>
      <c r="AZ72" s="91">
        <v>1.161808706423</v>
      </c>
      <c r="BA72" s="90">
        <v>31.201015210194</v>
      </c>
      <c r="BB72" s="91">
        <v>1.353781991965</v>
      </c>
      <c r="BC72" s="88">
        <f t="shared" si="34"/>
        <v>49.677163302985</v>
      </c>
      <c r="BD72" s="89">
        <f t="shared" si="52"/>
        <v>3.5985234095739314</v>
      </c>
      <c r="BE72" s="89"/>
      <c r="BF72" s="88">
        <f t="shared" si="35"/>
        <v>67.46008361023101</v>
      </c>
      <c r="BG72" s="88">
        <f t="shared" si="36"/>
        <v>3.7547880042689346</v>
      </c>
      <c r="BH72" s="18">
        <f t="shared" si="37"/>
        <v>1</v>
      </c>
      <c r="BI72">
        <v>0</v>
      </c>
      <c r="BJ72">
        <f t="shared" si="59"/>
        <v>24.923668742609298</v>
      </c>
      <c r="BK72">
        <f t="shared" si="38"/>
        <v>14.098432957001888</v>
      </c>
      <c r="BL72">
        <f t="shared" si="60"/>
        <v>0.23940871419331136</v>
      </c>
      <c r="BM72" s="89"/>
      <c r="BN72" s="88">
        <f t="shared" si="39"/>
        <v>49.677163302985</v>
      </c>
      <c r="BO72" s="88">
        <f t="shared" si="40"/>
        <v>3.5985234095739314</v>
      </c>
      <c r="BP72" s="18">
        <f t="shared" si="41"/>
        <v>1</v>
      </c>
      <c r="BQ72">
        <v>0</v>
      </c>
      <c r="BR72">
        <f t="shared" si="61"/>
        <v>12.524167030826323</v>
      </c>
      <c r="BS72">
        <f t="shared" si="42"/>
        <v>12.949370729251592</v>
      </c>
      <c r="BT72">
        <f t="shared" si="62"/>
        <v>0.1738196224807798</v>
      </c>
      <c r="BU72" s="89"/>
      <c r="BV72" s="89">
        <f t="shared" si="63"/>
        <v>60</v>
      </c>
      <c r="BW72" s="112" t="s">
        <v>116</v>
      </c>
      <c r="BX72" s="110">
        <v>1.43</v>
      </c>
      <c r="BY72" s="111">
        <v>0.26</v>
      </c>
      <c r="BZ72" s="18">
        <f t="shared" si="43"/>
        <v>-1</v>
      </c>
      <c r="CA72">
        <v>0</v>
      </c>
      <c r="CB72">
        <f t="shared" si="64"/>
        <v>7.661764705882353</v>
      </c>
      <c r="CC72">
        <f t="shared" si="44"/>
        <v>0.06760000000000001</v>
      </c>
      <c r="CD72">
        <f t="shared" si="65"/>
        <v>0.12015704832832647</v>
      </c>
      <c r="CE72" s="111"/>
      <c r="CF72" s="89" t="b">
        <f t="shared" si="45"/>
        <v>1</v>
      </c>
      <c r="CG72" s="89" t="b">
        <f t="shared" si="46"/>
        <v>1</v>
      </c>
      <c r="CH72" s="89"/>
      <c r="CI72" t="b">
        <f t="shared" si="53"/>
        <v>1</v>
      </c>
      <c r="CJ72" s="44" t="s">
        <v>116</v>
      </c>
      <c r="CK72" s="38">
        <v>60</v>
      </c>
      <c r="CL72" s="38">
        <f t="shared" si="66"/>
        <v>60</v>
      </c>
      <c r="CM72" s="6" t="s">
        <v>116</v>
      </c>
      <c r="CN72" s="23">
        <v>390.4100613965112</v>
      </c>
      <c r="CO72" s="5">
        <v>11.950145306754024</v>
      </c>
      <c r="CP72" s="62">
        <v>1.7285081247901033</v>
      </c>
      <c r="CQ72" s="18">
        <f t="shared" si="47"/>
        <v>0</v>
      </c>
      <c r="CR72">
        <v>0</v>
      </c>
      <c r="CS72">
        <f t="shared" si="67"/>
        <v>13.974967249845253</v>
      </c>
      <c r="CT72">
        <f t="shared" si="48"/>
        <v>2.9877403374653992</v>
      </c>
      <c r="CU72">
        <f t="shared" si="68"/>
        <v>0.19098457607954186</v>
      </c>
      <c r="CV72" s="38"/>
      <c r="CW72" s="38"/>
      <c r="CX72" s="38">
        <f t="shared" si="69"/>
        <v>60</v>
      </c>
      <c r="CY72" s="6" t="s">
        <v>116</v>
      </c>
      <c r="CZ72" s="10">
        <v>38.071518691012656</v>
      </c>
      <c r="DA72" s="92">
        <v>2.8491304557049606</v>
      </c>
      <c r="DB72" s="18">
        <f t="shared" si="49"/>
        <v>0</v>
      </c>
      <c r="DC72">
        <v>0</v>
      </c>
      <c r="DD72">
        <f t="shared" si="70"/>
        <v>38.27966235685449</v>
      </c>
      <c r="DE72">
        <f t="shared" si="50"/>
        <v>8.117544353625556</v>
      </c>
      <c r="DF72">
        <f t="shared" si="71"/>
        <v>0.23795841009601565</v>
      </c>
      <c r="DG72" s="38"/>
      <c r="DH72">
        <v>60</v>
      </c>
      <c r="DI72" s="138" t="s">
        <v>116</v>
      </c>
      <c r="DJ72" s="139">
        <v>0.23036616447385136</v>
      </c>
      <c r="DK72" s="139">
        <v>0.03608725236572183</v>
      </c>
      <c r="DL72" s="139">
        <v>0.3384545637290306</v>
      </c>
      <c r="DM72" s="139">
        <v>0.20880471551563687</v>
      </c>
      <c r="DN72" s="225">
        <v>-0.11881571121853529</v>
      </c>
      <c r="DO72" s="139">
        <v>0.4397620817186911</v>
      </c>
      <c r="DP72" s="226"/>
      <c r="DQ72" s="11" t="b">
        <v>1</v>
      </c>
      <c r="DR72" s="227">
        <v>-0.11881571121853529</v>
      </c>
      <c r="DS72" s="227">
        <v>0.4397620817186911</v>
      </c>
      <c r="DT72" s="227">
        <v>0.37961554168378586</v>
      </c>
      <c r="DU72" s="228" t="s">
        <v>29</v>
      </c>
      <c r="DV72" s="6" t="s">
        <v>116</v>
      </c>
      <c r="DW72" s="11">
        <v>0</v>
      </c>
      <c r="DX72" s="226" t="s">
        <v>29</v>
      </c>
      <c r="DY72" s="227">
        <v>-0.0724474210061356</v>
      </c>
      <c r="DZ72" s="227">
        <v>0.06429262132161077</v>
      </c>
      <c r="EA72" s="227">
        <v>0.23036616447385136</v>
      </c>
      <c r="EB72" s="227">
        <v>0.10307046096178386</v>
      </c>
      <c r="EC72" s="227">
        <v>0.03608725236572183</v>
      </c>
      <c r="ED72" s="227">
        <v>0.06569630057762753</v>
      </c>
      <c r="EE72" s="227">
        <v>0.3384545637290306</v>
      </c>
      <c r="EF72" s="227">
        <v>0.06255739086627625</v>
      </c>
      <c r="EG72" s="227">
        <v>0.16571581122870171</v>
      </c>
      <c r="EH72" s="227">
        <v>0.10368382599779027</v>
      </c>
      <c r="EI72" s="227">
        <v>-0.1784776952557063</v>
      </c>
      <c r="EJ72" s="227">
        <v>0.06611564008014957</v>
      </c>
      <c r="EK72" s="227">
        <v>0.20880471551563687</v>
      </c>
      <c r="EL72" s="227">
        <v>0.07406531524597305</v>
      </c>
      <c r="EM72" s="227">
        <v>-0.11881571121853529</v>
      </c>
      <c r="EN72" s="227">
        <v>0.07128165067220837</v>
      </c>
      <c r="EO72" s="227">
        <v>-0.4397620817186911</v>
      </c>
      <c r="EP72" s="227">
        <v>0.05957212375133617</v>
      </c>
      <c r="EQ72" s="227">
        <v>0.37961554168378586</v>
      </c>
      <c r="ER72" s="227">
        <v>0.07149191268288711</v>
      </c>
      <c r="ES72" s="227"/>
      <c r="ET72" s="227">
        <v>-0.12590559469134097</v>
      </c>
      <c r="EU72" s="227">
        <v>0.0035082308400226003</v>
      </c>
      <c r="EV72" s="227">
        <v>-0.07208913079049489</v>
      </c>
      <c r="EW72" s="227">
        <v>0.003928228816148816</v>
      </c>
      <c r="EX72" s="227">
        <v>0.03304725547420101</v>
      </c>
      <c r="EY72" s="227">
        <v>0.00443075771096332</v>
      </c>
      <c r="EZ72" s="227">
        <v>0.14310273888221395</v>
      </c>
      <c r="FA72" s="227">
        <v>0.0029782603679112166</v>
      </c>
      <c r="FB72" s="227">
        <v>0.15256766796186208</v>
      </c>
      <c r="FC72" s="227">
        <v>0.004064948360598995</v>
      </c>
      <c r="FD72" s="227">
        <v>0.06242729362070502</v>
      </c>
      <c r="FE72" s="227">
        <v>0.0034156256561377572</v>
      </c>
      <c r="FF72" s="227">
        <v>0.12989810007981692</v>
      </c>
      <c r="FG72" s="227">
        <v>0.003646707513655568</v>
      </c>
      <c r="FH72" s="227">
        <v>-0.07566931655273802</v>
      </c>
      <c r="FI72" s="227">
        <v>0.00449458262776366</v>
      </c>
      <c r="FJ72" s="227">
        <v>-0.14897245070493004</v>
      </c>
      <c r="FK72" s="227">
        <v>0.00336327725209607</v>
      </c>
      <c r="FL72" s="227">
        <v>0.2670958884502646</v>
      </c>
      <c r="FM72" s="227">
        <v>0.0027839082276744434</v>
      </c>
      <c r="FN72" s="138" t="s">
        <v>116</v>
      </c>
      <c r="FO72" s="229">
        <v>0</v>
      </c>
      <c r="FP72" s="229">
        <v>0</v>
      </c>
      <c r="FQ72" s="229">
        <v>1</v>
      </c>
      <c r="FR72" s="229">
        <v>1</v>
      </c>
      <c r="FS72" s="229">
        <v>0</v>
      </c>
      <c r="FT72" s="229">
        <v>0</v>
      </c>
      <c r="FU72" s="229">
        <v>1</v>
      </c>
      <c r="FV72" s="229">
        <v>0</v>
      </c>
      <c r="FW72" s="229">
        <v>0</v>
      </c>
      <c r="FX72" s="229">
        <v>0</v>
      </c>
      <c r="FY72" s="229">
        <v>-1</v>
      </c>
      <c r="FZ72" s="229">
        <v>0</v>
      </c>
      <c r="GA72" s="229">
        <v>0</v>
      </c>
      <c r="GB72" s="229">
        <v>0</v>
      </c>
      <c r="GC72" s="229">
        <v>0</v>
      </c>
      <c r="GD72" s="229">
        <v>0</v>
      </c>
      <c r="GE72" s="230">
        <v>-1</v>
      </c>
      <c r="GF72" s="230">
        <v>0</v>
      </c>
      <c r="GG72" s="229">
        <v>0</v>
      </c>
      <c r="GH72" s="229" t="e">
        <v>#VALUE!</v>
      </c>
      <c r="GI72" s="11"/>
      <c r="GJ72" s="229">
        <v>0</v>
      </c>
      <c r="GK72" s="229">
        <v>0</v>
      </c>
      <c r="GL72" s="229">
        <v>1</v>
      </c>
      <c r="GM72" s="229">
        <v>1</v>
      </c>
      <c r="GN72" s="229">
        <v>0</v>
      </c>
      <c r="GO72" s="229">
        <v>0</v>
      </c>
      <c r="GP72" s="229">
        <v>1</v>
      </c>
      <c r="GQ72" s="229">
        <v>0</v>
      </c>
      <c r="GR72" s="229">
        <v>0</v>
      </c>
      <c r="GS72" s="229">
        <v>0</v>
      </c>
      <c r="GT72" s="229">
        <v>1</v>
      </c>
      <c r="GU72" s="229">
        <v>0</v>
      </c>
      <c r="GV72" s="229">
        <v>1</v>
      </c>
      <c r="GW72" s="229">
        <v>0</v>
      </c>
      <c r="GX72" s="229">
        <v>0</v>
      </c>
      <c r="GY72" s="229">
        <v>0</v>
      </c>
      <c r="GZ72" s="229">
        <v>1</v>
      </c>
      <c r="HA72" s="229">
        <v>0</v>
      </c>
      <c r="HB72" s="229">
        <v>1</v>
      </c>
      <c r="HC72" s="229" t="e">
        <v>#DIV/0!</v>
      </c>
      <c r="HD72" s="11"/>
      <c r="HE72" s="229">
        <v>0</v>
      </c>
      <c r="HF72" s="229">
        <v>0</v>
      </c>
      <c r="HG72" s="229">
        <v>3</v>
      </c>
      <c r="HH72" s="229">
        <v>3</v>
      </c>
      <c r="HI72" s="229">
        <v>0</v>
      </c>
      <c r="HJ72" s="229">
        <v>0</v>
      </c>
      <c r="HK72" s="229">
        <v>3</v>
      </c>
      <c r="HL72" s="229">
        <v>0</v>
      </c>
      <c r="HM72" s="229">
        <v>0</v>
      </c>
      <c r="HN72" s="229">
        <v>0</v>
      </c>
      <c r="HO72" s="229">
        <v>6</v>
      </c>
      <c r="HP72" s="229">
        <v>0</v>
      </c>
      <c r="HQ72" s="229">
        <v>2</v>
      </c>
      <c r="HR72" s="229">
        <v>0</v>
      </c>
      <c r="HS72" s="229">
        <v>0</v>
      </c>
      <c r="HT72" s="229">
        <v>0</v>
      </c>
      <c r="HU72" s="229">
        <v>6</v>
      </c>
      <c r="HV72" s="229">
        <v>0</v>
      </c>
      <c r="HW72" s="229">
        <v>2</v>
      </c>
      <c r="HX72" s="229" t="e">
        <v>#DIV/0!</v>
      </c>
    </row>
    <row r="73" spans="1:232" s="8" customFormat="1" ht="12.75">
      <c r="A73" s="11"/>
      <c r="B73" s="187" t="s">
        <v>111</v>
      </c>
      <c r="C73" s="96">
        <v>384.81661979438275</v>
      </c>
      <c r="D73" s="96">
        <f t="shared" si="54"/>
        <v>69.048977847581</v>
      </c>
      <c r="E73" s="96">
        <f t="shared" si="55"/>
        <v>43.638292213110006</v>
      </c>
      <c r="F73" s="96">
        <f t="shared" si="21"/>
        <v>2.8400000000000003</v>
      </c>
      <c r="G73" s="96">
        <v>10.698788071328384</v>
      </c>
      <c r="H73" s="161">
        <v>31.165325628221925</v>
      </c>
      <c r="I73" s="163"/>
      <c r="J73" s="189">
        <f t="shared" si="22"/>
        <v>0.38458244883816034</v>
      </c>
      <c r="K73" s="190">
        <f t="shared" si="23"/>
        <v>0.15362550714419507</v>
      </c>
      <c r="L73" s="183"/>
      <c r="M73" s="21" t="s">
        <v>111</v>
      </c>
      <c r="N73" s="70">
        <f t="shared" si="24"/>
        <v>-1</v>
      </c>
      <c r="O73" s="70">
        <f t="shared" si="25"/>
        <v>-1</v>
      </c>
      <c r="P73" s="70">
        <f t="shared" si="26"/>
        <v>-1</v>
      </c>
      <c r="Q73" s="70">
        <f t="shared" si="27"/>
        <v>-1</v>
      </c>
      <c r="R73" s="70">
        <f t="shared" si="28"/>
        <v>0</v>
      </c>
      <c r="S73" s="70">
        <f t="shared" si="29"/>
        <v>1</v>
      </c>
      <c r="T73" s="70"/>
      <c r="U73" s="70"/>
      <c r="V73" s="70"/>
      <c r="W73" s="38"/>
      <c r="X73" s="38" t="s">
        <v>111</v>
      </c>
      <c r="Y73" s="38" t="b">
        <f t="shared" si="30"/>
        <v>1</v>
      </c>
      <c r="Z73" s="44" t="s">
        <v>111</v>
      </c>
      <c r="AA73" s="58">
        <v>384.81661979438275</v>
      </c>
      <c r="AB73" s="58">
        <v>384.81661979438275</v>
      </c>
      <c r="AC73" s="44">
        <v>4.036090287793678</v>
      </c>
      <c r="AD73" s="18">
        <f t="shared" si="31"/>
        <v>-1</v>
      </c>
      <c r="AE73" s="38">
        <v>0</v>
      </c>
      <c r="AF73">
        <f t="shared" si="56"/>
        <v>493.44516550224654</v>
      </c>
      <c r="AG73">
        <f t="shared" si="32"/>
        <v>16.29002481122246</v>
      </c>
      <c r="AH73">
        <f t="shared" si="57"/>
        <v>0.28140669228673665</v>
      </c>
      <c r="AI73" s="44" t="s">
        <v>111</v>
      </c>
      <c r="AJ73" s="38">
        <v>61</v>
      </c>
      <c r="AK73" s="38"/>
      <c r="AL73" s="38"/>
      <c r="AM73">
        <f t="shared" si="58"/>
        <v>61</v>
      </c>
      <c r="AN73" s="12" t="s">
        <v>111</v>
      </c>
      <c r="AO73" s="83">
        <v>17.472819967107</v>
      </c>
      <c r="AP73" s="14">
        <v>1.53233289928</v>
      </c>
      <c r="AQ73" s="86">
        <v>24.355730918809</v>
      </c>
      <c r="AR73" s="13">
        <v>1.69875185289</v>
      </c>
      <c r="AS73" s="86">
        <v>27.220426961665</v>
      </c>
      <c r="AT73" s="13">
        <v>1.644703406662</v>
      </c>
      <c r="AU73" s="88">
        <f t="shared" si="33"/>
        <v>69.048977847581</v>
      </c>
      <c r="AV73" s="89">
        <f t="shared" si="51"/>
        <v>7.938851267798647</v>
      </c>
      <c r="AW73" s="83">
        <v>4.850010414287</v>
      </c>
      <c r="AX73" s="14">
        <v>0.665846751184</v>
      </c>
      <c r="AY73" s="86">
        <v>12.757087737899</v>
      </c>
      <c r="AZ73" s="13">
        <v>1.337625997583</v>
      </c>
      <c r="BA73" s="86">
        <v>26.031194060924</v>
      </c>
      <c r="BB73" s="13">
        <v>1.686911661118</v>
      </c>
      <c r="BC73" s="88">
        <f t="shared" si="34"/>
        <v>43.638292213110006</v>
      </c>
      <c r="BD73" s="89">
        <f t="shared" si="52"/>
        <v>5.078266157888093</v>
      </c>
      <c r="BE73" s="89"/>
      <c r="BF73" s="88">
        <f t="shared" si="35"/>
        <v>69.048977847581</v>
      </c>
      <c r="BG73" s="88">
        <f t="shared" si="36"/>
        <v>7.938851267798647</v>
      </c>
      <c r="BH73" s="18">
        <f t="shared" si="37"/>
        <v>1</v>
      </c>
      <c r="BI73">
        <v>0</v>
      </c>
      <c r="BJ73">
        <f t="shared" si="59"/>
        <v>24.923668742609298</v>
      </c>
      <c r="BK73">
        <f t="shared" si="38"/>
        <v>63.02535945222818</v>
      </c>
      <c r="BL73">
        <f t="shared" si="60"/>
        <v>0.23940871419331136</v>
      </c>
      <c r="BM73" s="89"/>
      <c r="BN73" s="88">
        <f t="shared" si="39"/>
        <v>43.638292213110006</v>
      </c>
      <c r="BO73" s="88">
        <f t="shared" si="40"/>
        <v>5.078266157888093</v>
      </c>
      <c r="BP73" s="18">
        <f t="shared" si="41"/>
        <v>1</v>
      </c>
      <c r="BQ73">
        <v>0</v>
      </c>
      <c r="BR73">
        <f t="shared" si="61"/>
        <v>12.524167030826323</v>
      </c>
      <c r="BS73">
        <f t="shared" si="42"/>
        <v>25.788787170351494</v>
      </c>
      <c r="BT73">
        <f t="shared" si="62"/>
        <v>0.1738196224807798</v>
      </c>
      <c r="BU73" s="89"/>
      <c r="BV73" s="89">
        <f t="shared" si="63"/>
        <v>61</v>
      </c>
      <c r="BW73" s="112" t="s">
        <v>111</v>
      </c>
      <c r="BX73" s="110">
        <v>2.8400000000000003</v>
      </c>
      <c r="BY73" s="111">
        <v>0.43</v>
      </c>
      <c r="BZ73" s="18">
        <f t="shared" si="43"/>
        <v>-1</v>
      </c>
      <c r="CA73">
        <v>0</v>
      </c>
      <c r="CB73">
        <f t="shared" si="64"/>
        <v>7.661764705882353</v>
      </c>
      <c r="CC73">
        <f t="shared" si="44"/>
        <v>0.18489999999999998</v>
      </c>
      <c r="CD73">
        <f t="shared" si="65"/>
        <v>0.12015704832832647</v>
      </c>
      <c r="CE73" s="111"/>
      <c r="CF73" s="89" t="b">
        <f t="shared" si="45"/>
        <v>1</v>
      </c>
      <c r="CG73" s="89" t="b">
        <f t="shared" si="46"/>
        <v>1</v>
      </c>
      <c r="CH73" s="89"/>
      <c r="CI73" t="b">
        <f t="shared" si="53"/>
        <v>1</v>
      </c>
      <c r="CJ73" s="44" t="s">
        <v>111</v>
      </c>
      <c r="CK73" s="38">
        <v>61</v>
      </c>
      <c r="CL73" s="38">
        <f t="shared" si="66"/>
        <v>61</v>
      </c>
      <c r="CM73" s="6" t="s">
        <v>111</v>
      </c>
      <c r="CN73" s="23">
        <v>384.81661979438275</v>
      </c>
      <c r="CO73" s="5">
        <v>10.698788071328384</v>
      </c>
      <c r="CP73" s="62">
        <v>1.7865271144295303</v>
      </c>
      <c r="CQ73" s="18">
        <f t="shared" si="47"/>
        <v>0</v>
      </c>
      <c r="CR73">
        <v>0</v>
      </c>
      <c r="CS73">
        <f t="shared" si="67"/>
        <v>13.974967249845253</v>
      </c>
      <c r="CT73">
        <f t="shared" si="48"/>
        <v>3.191679130591904</v>
      </c>
      <c r="CU73">
        <f t="shared" si="68"/>
        <v>0.19098457607954186</v>
      </c>
      <c r="CV73" s="38"/>
      <c r="CW73" s="38"/>
      <c r="CX73" s="38">
        <f t="shared" si="69"/>
        <v>61</v>
      </c>
      <c r="CY73" s="6" t="s">
        <v>111</v>
      </c>
      <c r="CZ73" s="130">
        <v>31.165325628221925</v>
      </c>
      <c r="DA73" s="92">
        <v>2.5923793935425095</v>
      </c>
      <c r="DB73" s="18">
        <f t="shared" si="49"/>
        <v>-1</v>
      </c>
      <c r="DC73">
        <v>0</v>
      </c>
      <c r="DD73">
        <f t="shared" si="70"/>
        <v>38.27966235685449</v>
      </c>
      <c r="DE73">
        <f t="shared" si="50"/>
        <v>6.720430920063829</v>
      </c>
      <c r="DF73">
        <f t="shared" si="71"/>
        <v>0.23795841009601565</v>
      </c>
      <c r="DG73" s="38"/>
      <c r="DH73">
        <v>61</v>
      </c>
      <c r="DI73" s="138" t="s">
        <v>111</v>
      </c>
      <c r="DJ73" s="139">
        <v>-0.24973901846052113</v>
      </c>
      <c r="DK73" s="139">
        <v>-0.002644247747415277</v>
      </c>
      <c r="DL73" s="139">
        <v>0.38458244883816034</v>
      </c>
      <c r="DM73" s="139">
        <v>0.4394805799048647</v>
      </c>
      <c r="DN73" s="225">
        <v>0.2382268419492344</v>
      </c>
      <c r="DO73" s="139">
        <v>0.15362550714419507</v>
      </c>
      <c r="DP73" s="226"/>
      <c r="DQ73" s="11" t="b">
        <v>1</v>
      </c>
      <c r="DR73" s="227">
        <v>0.2382268419492344</v>
      </c>
      <c r="DS73" s="227">
        <v>0.15362550714419507</v>
      </c>
      <c r="DT73" s="227">
        <v>0.45753024864107955</v>
      </c>
      <c r="DU73" s="228" t="s">
        <v>24</v>
      </c>
      <c r="DV73" s="6" t="s">
        <v>111</v>
      </c>
      <c r="DW73" s="11">
        <v>0</v>
      </c>
      <c r="DX73" s="226" t="s">
        <v>24</v>
      </c>
      <c r="DY73" s="227">
        <v>-0.3799885730880062</v>
      </c>
      <c r="DZ73" s="227">
        <v>0.07558032686414115</v>
      </c>
      <c r="EA73" s="227">
        <v>-0.24973901846052113</v>
      </c>
      <c r="EB73" s="227">
        <v>0.07298843929614847</v>
      </c>
      <c r="EC73" s="227">
        <v>-0.002644247747415277</v>
      </c>
      <c r="ED73" s="227">
        <v>0.059057965632114205</v>
      </c>
      <c r="EE73" s="227">
        <v>0.38458244883816034</v>
      </c>
      <c r="EF73" s="227">
        <v>0.05472689993548341</v>
      </c>
      <c r="EG73" s="227">
        <v>0.24910235795102373</v>
      </c>
      <c r="EH73" s="227">
        <v>0.04947463933654039</v>
      </c>
      <c r="EI73" s="227">
        <v>0.02392346590012551</v>
      </c>
      <c r="EJ73" s="227">
        <v>0.07425499333254591</v>
      </c>
      <c r="EK73" s="227">
        <v>0.4394805799048647</v>
      </c>
      <c r="EL73" s="227">
        <v>0.056089496836832044</v>
      </c>
      <c r="EM73" s="227">
        <v>0.2382268419492344</v>
      </c>
      <c r="EN73" s="227">
        <v>0.06173616733688117</v>
      </c>
      <c r="EO73" s="227">
        <v>-0.15362550714419507</v>
      </c>
      <c r="EP73" s="227">
        <v>0.07245197100985873</v>
      </c>
      <c r="EQ73" s="227">
        <v>0.45753024864107955</v>
      </c>
      <c r="ER73" s="227">
        <v>0.053815819134281156</v>
      </c>
      <c r="ES73" s="227"/>
      <c r="ET73" s="227">
        <v>-0.12590559469134097</v>
      </c>
      <c r="EU73" s="227">
        <v>0.0035082308400226003</v>
      </c>
      <c r="EV73" s="227">
        <v>-0.07208913079049489</v>
      </c>
      <c r="EW73" s="227">
        <v>0.003928228816148816</v>
      </c>
      <c r="EX73" s="227">
        <v>0.03304725547420101</v>
      </c>
      <c r="EY73" s="227">
        <v>0.00443075771096332</v>
      </c>
      <c r="EZ73" s="227">
        <v>0.14310273888221395</v>
      </c>
      <c r="FA73" s="227">
        <v>0.0029782603679112166</v>
      </c>
      <c r="FB73" s="227">
        <v>0.15256766796186208</v>
      </c>
      <c r="FC73" s="227">
        <v>0.004064948360598995</v>
      </c>
      <c r="FD73" s="227">
        <v>0.06242729362070502</v>
      </c>
      <c r="FE73" s="227">
        <v>0.0034156256561377572</v>
      </c>
      <c r="FF73" s="227">
        <v>0.12989810007981692</v>
      </c>
      <c r="FG73" s="227">
        <v>0.003646707513655568</v>
      </c>
      <c r="FH73" s="227">
        <v>-0.07566931655273802</v>
      </c>
      <c r="FI73" s="227">
        <v>0.00449458262776366</v>
      </c>
      <c r="FJ73" s="227">
        <v>-0.14897245070493004</v>
      </c>
      <c r="FK73" s="227">
        <v>0.00336327725209607</v>
      </c>
      <c r="FL73" s="227">
        <v>0.2670958884502646</v>
      </c>
      <c r="FM73" s="227">
        <v>0.0027839082276744434</v>
      </c>
      <c r="FN73" s="138" t="s">
        <v>111</v>
      </c>
      <c r="FO73" s="229">
        <v>-1</v>
      </c>
      <c r="FP73" s="229">
        <v>0</v>
      </c>
      <c r="FQ73" s="229">
        <v>-1</v>
      </c>
      <c r="FR73" s="229">
        <v>1</v>
      </c>
      <c r="FS73" s="229">
        <v>0</v>
      </c>
      <c r="FT73" s="229">
        <v>0</v>
      </c>
      <c r="FU73" s="229">
        <v>1</v>
      </c>
      <c r="FV73" s="229">
        <v>0</v>
      </c>
      <c r="FW73" s="229">
        <v>0</v>
      </c>
      <c r="FX73" s="229">
        <v>0</v>
      </c>
      <c r="FY73" s="229">
        <v>0</v>
      </c>
      <c r="FZ73" s="229">
        <v>0</v>
      </c>
      <c r="GA73" s="229">
        <v>1</v>
      </c>
      <c r="GB73" s="229">
        <v>0</v>
      </c>
      <c r="GC73" s="229">
        <v>1</v>
      </c>
      <c r="GD73" s="229">
        <v>0</v>
      </c>
      <c r="GE73" s="230">
        <v>0</v>
      </c>
      <c r="GF73" s="230">
        <v>0</v>
      </c>
      <c r="GG73" s="229">
        <v>1</v>
      </c>
      <c r="GH73" s="229" t="e">
        <v>#VALUE!</v>
      </c>
      <c r="GI73" s="11"/>
      <c r="GJ73" s="229">
        <v>1</v>
      </c>
      <c r="GK73" s="229">
        <v>0</v>
      </c>
      <c r="GL73" s="229">
        <v>1</v>
      </c>
      <c r="GM73" s="229">
        <v>1</v>
      </c>
      <c r="GN73" s="229">
        <v>0</v>
      </c>
      <c r="GO73" s="229">
        <v>0</v>
      </c>
      <c r="GP73" s="229">
        <v>1</v>
      </c>
      <c r="GQ73" s="229">
        <v>0</v>
      </c>
      <c r="GR73" s="229">
        <v>1</v>
      </c>
      <c r="GS73" s="229">
        <v>1</v>
      </c>
      <c r="GT73" s="229">
        <v>0</v>
      </c>
      <c r="GU73" s="229">
        <v>0</v>
      </c>
      <c r="GV73" s="229">
        <v>1</v>
      </c>
      <c r="GW73" s="229">
        <v>0</v>
      </c>
      <c r="GX73" s="229">
        <v>1</v>
      </c>
      <c r="GY73" s="229">
        <v>0</v>
      </c>
      <c r="GZ73" s="229">
        <v>1</v>
      </c>
      <c r="HA73" s="229">
        <v>0</v>
      </c>
      <c r="HB73" s="229">
        <v>1</v>
      </c>
      <c r="HC73" s="229" t="e">
        <v>#DIV/0!</v>
      </c>
      <c r="HD73" s="11"/>
      <c r="HE73" s="229">
        <v>6</v>
      </c>
      <c r="HF73" s="229">
        <v>0</v>
      </c>
      <c r="HG73" s="229">
        <v>6</v>
      </c>
      <c r="HH73" s="229">
        <v>3</v>
      </c>
      <c r="HI73" s="229">
        <v>0</v>
      </c>
      <c r="HJ73" s="229">
        <v>0</v>
      </c>
      <c r="HK73" s="229">
        <v>3</v>
      </c>
      <c r="HL73" s="229">
        <v>0</v>
      </c>
      <c r="HM73" s="229">
        <v>2</v>
      </c>
      <c r="HN73" s="229">
        <v>2</v>
      </c>
      <c r="HO73" s="229">
        <v>0</v>
      </c>
      <c r="HP73" s="229">
        <v>0</v>
      </c>
      <c r="HQ73" s="229">
        <v>3</v>
      </c>
      <c r="HR73" s="229">
        <v>0</v>
      </c>
      <c r="HS73" s="229">
        <v>3</v>
      </c>
      <c r="HT73" s="229">
        <v>0</v>
      </c>
      <c r="HU73" s="229">
        <v>5</v>
      </c>
      <c r="HV73" s="229">
        <v>0</v>
      </c>
      <c r="HW73" s="229">
        <v>3</v>
      </c>
      <c r="HX73" s="229" t="e">
        <v>#DIV/0!</v>
      </c>
    </row>
    <row r="74" spans="1:232" s="8" customFormat="1" ht="12.75">
      <c r="A74" s="11"/>
      <c r="B74" s="187" t="s">
        <v>139</v>
      </c>
      <c r="C74" s="96">
        <v>371.71639184740206</v>
      </c>
      <c r="D74" s="96">
        <f t="shared" si="54"/>
        <v>72.16675992444999</v>
      </c>
      <c r="E74" s="96">
        <f t="shared" si="55"/>
        <v>54.420176820204006</v>
      </c>
      <c r="F74" s="96">
        <f t="shared" si="21"/>
        <v>0.73</v>
      </c>
      <c r="G74" s="96">
        <v>3.9859602536125727</v>
      </c>
      <c r="H74" s="161">
        <v>25.368738275943677</v>
      </c>
      <c r="I74" s="163"/>
      <c r="J74" s="189">
        <f t="shared" si="22"/>
        <v>-0.0729442513787716</v>
      </c>
      <c r="K74" s="190">
        <f t="shared" si="23"/>
        <v>0.1082803994806522</v>
      </c>
      <c r="L74" s="183"/>
      <c r="M74" s="21" t="s">
        <v>139</v>
      </c>
      <c r="N74" s="70">
        <f t="shared" si="24"/>
        <v>-1</v>
      </c>
      <c r="O74" s="70">
        <f t="shared" si="25"/>
        <v>-1</v>
      </c>
      <c r="P74" s="70">
        <f t="shared" si="26"/>
        <v>-1</v>
      </c>
      <c r="Q74" s="70">
        <f t="shared" si="27"/>
        <v>-1</v>
      </c>
      <c r="R74" s="70">
        <f t="shared" si="28"/>
        <v>1</v>
      </c>
      <c r="S74" s="70">
        <f t="shared" si="29"/>
        <v>1</v>
      </c>
      <c r="T74" s="70"/>
      <c r="U74" s="70"/>
      <c r="V74" s="70"/>
      <c r="W74" s="38"/>
      <c r="X74" s="38" t="s">
        <v>139</v>
      </c>
      <c r="Y74" s="38" t="b">
        <f t="shared" si="30"/>
        <v>1</v>
      </c>
      <c r="Z74" s="44" t="s">
        <v>139</v>
      </c>
      <c r="AA74" s="58">
        <v>371.71639184740206</v>
      </c>
      <c r="AB74" s="58">
        <v>371.71639184740206</v>
      </c>
      <c r="AC74" s="44">
        <v>0.7645141691170068</v>
      </c>
      <c r="AD74" s="18">
        <f t="shared" si="31"/>
        <v>-1</v>
      </c>
      <c r="AE74" s="38">
        <v>0</v>
      </c>
      <c r="AF74">
        <f t="shared" si="56"/>
        <v>493.44516550224654</v>
      </c>
      <c r="AG74">
        <f t="shared" si="32"/>
        <v>0.5844819147806672</v>
      </c>
      <c r="AH74">
        <f t="shared" si="57"/>
        <v>0.28140669228673665</v>
      </c>
      <c r="AI74" s="44" t="s">
        <v>139</v>
      </c>
      <c r="AJ74" s="38">
        <v>62</v>
      </c>
      <c r="AK74" s="38"/>
      <c r="AL74" s="38"/>
      <c r="AM74">
        <f t="shared" si="58"/>
        <v>62</v>
      </c>
      <c r="AN74" s="12" t="s">
        <v>139</v>
      </c>
      <c r="AO74" s="88">
        <v>24.634854004711</v>
      </c>
      <c r="AP74" s="89">
        <v>0.587815859444</v>
      </c>
      <c r="AQ74" s="90">
        <v>25.567904376687</v>
      </c>
      <c r="AR74" s="91">
        <v>0.654579681575</v>
      </c>
      <c r="AS74" s="90">
        <v>21.964001543052</v>
      </c>
      <c r="AT74" s="91">
        <v>0.751305725143</v>
      </c>
      <c r="AU74" s="88">
        <f t="shared" si="33"/>
        <v>72.16675992444999</v>
      </c>
      <c r="AV74" s="89">
        <f t="shared" si="51"/>
        <v>1.3384623367773658</v>
      </c>
      <c r="AW74" s="88">
        <v>10.723423193595</v>
      </c>
      <c r="AX74" s="89">
        <v>0.47382790762</v>
      </c>
      <c r="AY74" s="90">
        <v>19.206645703077</v>
      </c>
      <c r="AZ74" s="91">
        <v>0.716989810614</v>
      </c>
      <c r="BA74" s="90">
        <v>24.490107923532</v>
      </c>
      <c r="BB74" s="91">
        <v>0.857802483846</v>
      </c>
      <c r="BC74" s="88">
        <f t="shared" si="34"/>
        <v>54.420176820204006</v>
      </c>
      <c r="BD74" s="89">
        <f t="shared" si="52"/>
        <v>1.474412375856214</v>
      </c>
      <c r="BE74" s="89"/>
      <c r="BF74" s="88">
        <f t="shared" si="35"/>
        <v>72.16675992444999</v>
      </c>
      <c r="BG74" s="88">
        <f t="shared" si="36"/>
        <v>1.3384623367773658</v>
      </c>
      <c r="BH74" s="18">
        <f t="shared" si="37"/>
        <v>1</v>
      </c>
      <c r="BI74">
        <v>0</v>
      </c>
      <c r="BJ74">
        <f t="shared" si="59"/>
        <v>24.923668742609298</v>
      </c>
      <c r="BK74">
        <f t="shared" si="38"/>
        <v>1.7914814269715267</v>
      </c>
      <c r="BL74">
        <f t="shared" si="60"/>
        <v>0.23940871419331136</v>
      </c>
      <c r="BM74" s="89"/>
      <c r="BN74" s="88">
        <f t="shared" si="39"/>
        <v>54.420176820204006</v>
      </c>
      <c r="BO74" s="88">
        <f t="shared" si="40"/>
        <v>1.474412375856214</v>
      </c>
      <c r="BP74" s="18">
        <f t="shared" si="41"/>
        <v>1</v>
      </c>
      <c r="BQ74">
        <v>0</v>
      </c>
      <c r="BR74">
        <f t="shared" si="61"/>
        <v>12.524167030826323</v>
      </c>
      <c r="BS74">
        <f t="shared" si="42"/>
        <v>2.1738918540779655</v>
      </c>
      <c r="BT74">
        <f t="shared" si="62"/>
        <v>0.1738196224807798</v>
      </c>
      <c r="BU74" s="89"/>
      <c r="BV74" s="89">
        <f t="shared" si="63"/>
        <v>62</v>
      </c>
      <c r="BW74" s="109" t="s">
        <v>139</v>
      </c>
      <c r="BX74" s="110">
        <v>0.73</v>
      </c>
      <c r="BY74" s="111">
        <v>0.1</v>
      </c>
      <c r="BZ74" s="18">
        <f t="shared" si="43"/>
        <v>-1</v>
      </c>
      <c r="CA74">
        <v>0</v>
      </c>
      <c r="CB74">
        <f t="shared" si="64"/>
        <v>7.661764705882353</v>
      </c>
      <c r="CC74">
        <f t="shared" si="44"/>
        <v>0.010000000000000002</v>
      </c>
      <c r="CD74">
        <f t="shared" si="65"/>
        <v>0.12015704832832647</v>
      </c>
      <c r="CE74" s="111"/>
      <c r="CF74" s="89" t="b">
        <f t="shared" si="45"/>
        <v>1</v>
      </c>
      <c r="CG74" s="89" t="b">
        <f t="shared" si="46"/>
        <v>1</v>
      </c>
      <c r="CH74" s="89"/>
      <c r="CI74" t="b">
        <f t="shared" si="53"/>
        <v>1</v>
      </c>
      <c r="CJ74" s="44" t="s">
        <v>139</v>
      </c>
      <c r="CK74" s="38">
        <v>62</v>
      </c>
      <c r="CL74" s="38">
        <f t="shared" si="66"/>
        <v>62</v>
      </c>
      <c r="CM74" s="3" t="s">
        <v>139</v>
      </c>
      <c r="CN74" s="23">
        <v>371.71639184740206</v>
      </c>
      <c r="CO74" s="25">
        <v>3.9859602536125727</v>
      </c>
      <c r="CP74" s="62">
        <v>0.3646023788530438</v>
      </c>
      <c r="CQ74" s="18">
        <f t="shared" si="47"/>
        <v>-1</v>
      </c>
      <c r="CR74">
        <v>0</v>
      </c>
      <c r="CS74">
        <f t="shared" si="67"/>
        <v>13.974967249845253</v>
      </c>
      <c r="CT74">
        <f t="shared" si="48"/>
        <v>0.13293489466529848</v>
      </c>
      <c r="CU74">
        <f t="shared" si="68"/>
        <v>0.19098457607954186</v>
      </c>
      <c r="CV74" s="38"/>
      <c r="CW74" s="38"/>
      <c r="CX74" s="38">
        <f t="shared" si="69"/>
        <v>62</v>
      </c>
      <c r="CY74" s="3" t="s">
        <v>139</v>
      </c>
      <c r="CZ74" s="130">
        <v>25.368738275943677</v>
      </c>
      <c r="DA74" s="92">
        <v>1.1817308063376002</v>
      </c>
      <c r="DB74" s="18">
        <f t="shared" si="49"/>
        <v>-1</v>
      </c>
      <c r="DC74">
        <v>0</v>
      </c>
      <c r="DD74">
        <f t="shared" si="70"/>
        <v>38.27966235685449</v>
      </c>
      <c r="DE74">
        <f t="shared" si="50"/>
        <v>1.3964876986473147</v>
      </c>
      <c r="DF74">
        <f t="shared" si="71"/>
        <v>0.23795841009601565</v>
      </c>
      <c r="DG74" s="38"/>
      <c r="DH74">
        <v>62</v>
      </c>
      <c r="DI74" s="138" t="s">
        <v>139</v>
      </c>
      <c r="DJ74" s="139">
        <v>0.03317714721360463</v>
      </c>
      <c r="DK74" s="139">
        <v>-0.04034249682947153</v>
      </c>
      <c r="DL74" s="139">
        <v>-0.0729442513787716</v>
      </c>
      <c r="DM74" s="139">
        <v>0.22877992128291927</v>
      </c>
      <c r="DN74" s="225">
        <v>0.19354047798386353</v>
      </c>
      <c r="DO74" s="139">
        <v>0.1082803994806522</v>
      </c>
      <c r="DP74" s="226"/>
      <c r="DQ74" s="11" t="b">
        <v>1</v>
      </c>
      <c r="DR74" s="227">
        <v>0.19354047798386353</v>
      </c>
      <c r="DS74" s="227">
        <v>0.1082803994806522</v>
      </c>
      <c r="DT74" s="227">
        <v>0.042812255243055</v>
      </c>
      <c r="DU74" s="228" t="s">
        <v>53</v>
      </c>
      <c r="DV74" s="3" t="s">
        <v>139</v>
      </c>
      <c r="DW74" s="11">
        <v>0</v>
      </c>
      <c r="DX74" s="226" t="s">
        <v>53</v>
      </c>
      <c r="DY74" s="227">
        <v>0.022303504516525977</v>
      </c>
      <c r="DZ74" s="227">
        <v>0.0024823377694374164</v>
      </c>
      <c r="EA74" s="227">
        <v>0.03317714721360463</v>
      </c>
      <c r="EB74" s="227">
        <v>0.004401991702927714</v>
      </c>
      <c r="EC74" s="227">
        <v>-0.04034249682947153</v>
      </c>
      <c r="ED74" s="227">
        <v>0.0026521604427022115</v>
      </c>
      <c r="EE74" s="227">
        <v>-0.0729442513787716</v>
      </c>
      <c r="EF74" s="227">
        <v>0.004421966617143136</v>
      </c>
      <c r="EG74" s="227">
        <v>0.23220633831694998</v>
      </c>
      <c r="EH74" s="227">
        <v>0.0023952859337678166</v>
      </c>
      <c r="EI74" s="227">
        <v>0.3456079904606605</v>
      </c>
      <c r="EJ74" s="227">
        <v>0.0026392231943615893</v>
      </c>
      <c r="EK74" s="227">
        <v>0.22877992128291927</v>
      </c>
      <c r="EL74" s="227">
        <v>0.002327083809513037</v>
      </c>
      <c r="EM74" s="227">
        <v>0.19354047798386353</v>
      </c>
      <c r="EN74" s="227">
        <v>0.00285745623781053</v>
      </c>
      <c r="EO74" s="227">
        <v>-0.1082803994806522</v>
      </c>
      <c r="EP74" s="227">
        <v>0.002252392793827023</v>
      </c>
      <c r="EQ74" s="227">
        <v>0.042812255243055</v>
      </c>
      <c r="ER74" s="227">
        <v>0.0009376047077748562</v>
      </c>
      <c r="ES74" s="227"/>
      <c r="ET74" s="227">
        <v>-0.12590559469134097</v>
      </c>
      <c r="EU74" s="227">
        <v>0.0035082308400226003</v>
      </c>
      <c r="EV74" s="227">
        <v>-0.07208913079049489</v>
      </c>
      <c r="EW74" s="227">
        <v>0.003928228816148816</v>
      </c>
      <c r="EX74" s="227">
        <v>0.03304725547420101</v>
      </c>
      <c r="EY74" s="227">
        <v>0.00443075771096332</v>
      </c>
      <c r="EZ74" s="227">
        <v>0.14310273888221395</v>
      </c>
      <c r="FA74" s="227">
        <v>0.0029782603679112166</v>
      </c>
      <c r="FB74" s="227">
        <v>0.15256766796186208</v>
      </c>
      <c r="FC74" s="227">
        <v>0.004064948360598995</v>
      </c>
      <c r="FD74" s="227">
        <v>0.06242729362070502</v>
      </c>
      <c r="FE74" s="227">
        <v>0.0034156256561377572</v>
      </c>
      <c r="FF74" s="227">
        <v>0.12989810007981692</v>
      </c>
      <c r="FG74" s="227">
        <v>0.003646707513655568</v>
      </c>
      <c r="FH74" s="227">
        <v>-0.07566931655273802</v>
      </c>
      <c r="FI74" s="227">
        <v>0.00449458262776366</v>
      </c>
      <c r="FJ74" s="227">
        <v>-0.14897245070493004</v>
      </c>
      <c r="FK74" s="227">
        <v>0.00336327725209607</v>
      </c>
      <c r="FL74" s="227">
        <v>0.2670958884502646</v>
      </c>
      <c r="FM74" s="227">
        <v>0.0027839082276744434</v>
      </c>
      <c r="FN74" s="138" t="s">
        <v>139</v>
      </c>
      <c r="FO74" s="229">
        <v>1</v>
      </c>
      <c r="FP74" s="229">
        <v>0</v>
      </c>
      <c r="FQ74" s="229">
        <v>1</v>
      </c>
      <c r="FR74" s="229">
        <v>0</v>
      </c>
      <c r="FS74" s="229">
        <v>-1</v>
      </c>
      <c r="FT74" s="229">
        <v>0</v>
      </c>
      <c r="FU74" s="229">
        <v>-1</v>
      </c>
      <c r="FV74" s="229">
        <v>0</v>
      </c>
      <c r="FW74" s="229">
        <v>1</v>
      </c>
      <c r="FX74" s="229">
        <v>0</v>
      </c>
      <c r="FY74" s="229">
        <v>1</v>
      </c>
      <c r="FZ74" s="229">
        <v>0</v>
      </c>
      <c r="GA74" s="229">
        <v>1</v>
      </c>
      <c r="GB74" s="229">
        <v>0</v>
      </c>
      <c r="GC74" s="229">
        <v>1</v>
      </c>
      <c r="GD74" s="229">
        <v>0</v>
      </c>
      <c r="GE74" s="230">
        <v>1</v>
      </c>
      <c r="GF74" s="230">
        <v>0</v>
      </c>
      <c r="GG74" s="229">
        <v>-1</v>
      </c>
      <c r="GH74" s="229" t="e">
        <v>#VALUE!</v>
      </c>
      <c r="GI74" s="11"/>
      <c r="GJ74" s="229">
        <v>1</v>
      </c>
      <c r="GK74" s="229">
        <v>0</v>
      </c>
      <c r="GL74" s="229">
        <v>1</v>
      </c>
      <c r="GM74" s="229">
        <v>0</v>
      </c>
      <c r="GN74" s="229">
        <v>1</v>
      </c>
      <c r="GO74" s="229">
        <v>0</v>
      </c>
      <c r="GP74" s="229">
        <v>1</v>
      </c>
      <c r="GQ74" s="229">
        <v>0</v>
      </c>
      <c r="GR74" s="229">
        <v>1</v>
      </c>
      <c r="GS74" s="229">
        <v>0</v>
      </c>
      <c r="GT74" s="229">
        <v>1</v>
      </c>
      <c r="GU74" s="229">
        <v>0</v>
      </c>
      <c r="GV74" s="229">
        <v>1</v>
      </c>
      <c r="GW74" s="229">
        <v>0</v>
      </c>
      <c r="GX74" s="229">
        <v>1</v>
      </c>
      <c r="GY74" s="229">
        <v>0</v>
      </c>
      <c r="GZ74" s="229">
        <v>1</v>
      </c>
      <c r="HA74" s="229">
        <v>0</v>
      </c>
      <c r="HB74" s="229">
        <v>1</v>
      </c>
      <c r="HC74" s="229" t="e">
        <v>#DIV/0!</v>
      </c>
      <c r="HD74" s="11"/>
      <c r="HE74" s="229">
        <v>3</v>
      </c>
      <c r="HF74" s="229">
        <v>0</v>
      </c>
      <c r="HG74" s="229">
        <v>3</v>
      </c>
      <c r="HH74" s="229">
        <v>0</v>
      </c>
      <c r="HI74" s="229">
        <v>6</v>
      </c>
      <c r="HJ74" s="229">
        <v>0</v>
      </c>
      <c r="HK74" s="229">
        <v>6</v>
      </c>
      <c r="HL74" s="229">
        <v>0</v>
      </c>
      <c r="HM74" s="229">
        <v>3</v>
      </c>
      <c r="HN74" s="229">
        <v>0</v>
      </c>
      <c r="HO74" s="229">
        <v>3</v>
      </c>
      <c r="HP74" s="229">
        <v>0</v>
      </c>
      <c r="HQ74" s="229">
        <v>3</v>
      </c>
      <c r="HR74" s="229">
        <v>0</v>
      </c>
      <c r="HS74" s="229">
        <v>3</v>
      </c>
      <c r="HT74" s="229">
        <v>0</v>
      </c>
      <c r="HU74" s="229">
        <v>4</v>
      </c>
      <c r="HV74" s="229">
        <v>0</v>
      </c>
      <c r="HW74" s="229">
        <v>1</v>
      </c>
      <c r="HX74" s="229" t="e">
        <v>#DIV/0!</v>
      </c>
    </row>
    <row r="75" spans="1:232" s="8" customFormat="1" ht="12.75">
      <c r="A75" s="11"/>
      <c r="B75" s="187" t="s">
        <v>117</v>
      </c>
      <c r="C75" s="96">
        <v>370.7272733977891</v>
      </c>
      <c r="D75" s="96">
        <f t="shared" si="54"/>
        <v>71.61001827936</v>
      </c>
      <c r="E75" s="96">
        <f t="shared" si="55"/>
        <v>58.98985856352</v>
      </c>
      <c r="F75" s="96">
        <f t="shared" si="21"/>
        <v>2.06</v>
      </c>
      <c r="G75" s="96">
        <v>18.12420991002213</v>
      </c>
      <c r="H75" s="161">
        <v>31.349175948470354</v>
      </c>
      <c r="I75" s="163"/>
      <c r="J75" s="189">
        <f t="shared" si="22"/>
        <v>-0.12603257825928127</v>
      </c>
      <c r="K75" s="190">
        <f t="shared" si="23"/>
        <v>0.02713167980836051</v>
      </c>
      <c r="L75" s="183"/>
      <c r="M75" s="21" t="s">
        <v>117</v>
      </c>
      <c r="N75" s="70">
        <f t="shared" si="24"/>
        <v>-1</v>
      </c>
      <c r="O75" s="70">
        <f t="shared" si="25"/>
        <v>-1</v>
      </c>
      <c r="P75" s="70">
        <f t="shared" si="26"/>
        <v>-1</v>
      </c>
      <c r="Q75" s="70">
        <f t="shared" si="27"/>
        <v>-1</v>
      </c>
      <c r="R75" s="70">
        <f t="shared" si="28"/>
        <v>0</v>
      </c>
      <c r="S75" s="70">
        <f t="shared" si="29"/>
        <v>0</v>
      </c>
      <c r="T75" s="70"/>
      <c r="U75" s="70"/>
      <c r="V75" s="70"/>
      <c r="W75" s="38"/>
      <c r="X75" s="38" t="s">
        <v>117</v>
      </c>
      <c r="Y75" s="38" t="b">
        <f t="shared" si="30"/>
        <v>1</v>
      </c>
      <c r="Z75" s="44" t="s">
        <v>117</v>
      </c>
      <c r="AA75" s="58">
        <v>370.7272733977891</v>
      </c>
      <c r="AB75" s="58">
        <v>370.7272733977891</v>
      </c>
      <c r="AC75" s="44">
        <v>6.54121912297732</v>
      </c>
      <c r="AD75" s="18">
        <f t="shared" si="31"/>
        <v>-1</v>
      </c>
      <c r="AE75" s="38">
        <v>0</v>
      </c>
      <c r="AF75">
        <f t="shared" si="56"/>
        <v>493.44516550224654</v>
      </c>
      <c r="AG75">
        <f t="shared" si="32"/>
        <v>42.787547614804176</v>
      </c>
      <c r="AH75">
        <f t="shared" si="57"/>
        <v>0.28140669228673665</v>
      </c>
      <c r="AI75" s="44" t="s">
        <v>117</v>
      </c>
      <c r="AJ75" s="38">
        <v>63</v>
      </c>
      <c r="AK75" s="38"/>
      <c r="AL75" s="38"/>
      <c r="AM75">
        <f t="shared" si="58"/>
        <v>63</v>
      </c>
      <c r="AN75" s="12" t="s">
        <v>117</v>
      </c>
      <c r="AO75" s="83">
        <v>16.155268686784</v>
      </c>
      <c r="AP75" s="14">
        <v>2.392847709621</v>
      </c>
      <c r="AQ75" s="86">
        <v>26.017350484791</v>
      </c>
      <c r="AR75" s="13">
        <v>2.288988761207</v>
      </c>
      <c r="AS75" s="86">
        <v>29.437399107785</v>
      </c>
      <c r="AT75" s="13">
        <v>2.642486548572</v>
      </c>
      <c r="AU75" s="88">
        <f t="shared" si="33"/>
        <v>71.61001827936</v>
      </c>
      <c r="AV75" s="89">
        <f t="shared" si="51"/>
        <v>17.94792486975438</v>
      </c>
      <c r="AW75" s="83">
        <v>10.391128005475</v>
      </c>
      <c r="AX75" s="14">
        <v>1.657157994326</v>
      </c>
      <c r="AY75" s="86">
        <v>20.223021986238</v>
      </c>
      <c r="AZ75" s="13">
        <v>2.065534997346</v>
      </c>
      <c r="BA75" s="86">
        <v>28.375708571807</v>
      </c>
      <c r="BB75" s="13">
        <v>1.910959598191</v>
      </c>
      <c r="BC75" s="88">
        <f t="shared" si="34"/>
        <v>58.98985856352</v>
      </c>
      <c r="BD75" s="89">
        <f t="shared" si="52"/>
        <v>10.66437402933802</v>
      </c>
      <c r="BE75" s="89"/>
      <c r="BF75" s="88">
        <f t="shared" si="35"/>
        <v>71.61001827936</v>
      </c>
      <c r="BG75" s="88">
        <f t="shared" si="36"/>
        <v>17.94792486975438</v>
      </c>
      <c r="BH75" s="18">
        <f t="shared" si="37"/>
        <v>1</v>
      </c>
      <c r="BI75">
        <v>0</v>
      </c>
      <c r="BJ75">
        <f t="shared" si="59"/>
        <v>24.923668742609298</v>
      </c>
      <c r="BK75">
        <f t="shared" si="38"/>
        <v>322.12800713034784</v>
      </c>
      <c r="BL75">
        <f t="shared" si="60"/>
        <v>0.23940871419331136</v>
      </c>
      <c r="BM75" s="89"/>
      <c r="BN75" s="88">
        <f t="shared" si="39"/>
        <v>58.98985856352</v>
      </c>
      <c r="BO75" s="88">
        <f t="shared" si="40"/>
        <v>10.66437402933802</v>
      </c>
      <c r="BP75" s="18">
        <f t="shared" si="41"/>
        <v>1</v>
      </c>
      <c r="BQ75">
        <v>0</v>
      </c>
      <c r="BR75">
        <f t="shared" si="61"/>
        <v>12.524167030826323</v>
      </c>
      <c r="BS75">
        <f t="shared" si="42"/>
        <v>113.72887343761924</v>
      </c>
      <c r="BT75">
        <f t="shared" si="62"/>
        <v>0.1738196224807798</v>
      </c>
      <c r="BU75" s="89"/>
      <c r="BV75" s="89">
        <f t="shared" si="63"/>
        <v>63</v>
      </c>
      <c r="BW75" s="112" t="s">
        <v>117</v>
      </c>
      <c r="BX75" s="110">
        <v>2.06</v>
      </c>
      <c r="BY75" s="111">
        <v>0.5</v>
      </c>
      <c r="BZ75" s="18">
        <f t="shared" si="43"/>
        <v>-1</v>
      </c>
      <c r="CA75">
        <v>0</v>
      </c>
      <c r="CB75">
        <f t="shared" si="64"/>
        <v>7.661764705882353</v>
      </c>
      <c r="CC75">
        <f t="shared" si="44"/>
        <v>0.25</v>
      </c>
      <c r="CD75">
        <f t="shared" si="65"/>
        <v>0.12015704832832647</v>
      </c>
      <c r="CE75" s="111"/>
      <c r="CF75" s="89" t="b">
        <f t="shared" si="45"/>
        <v>1</v>
      </c>
      <c r="CG75" s="89" t="b">
        <f t="shared" si="46"/>
        <v>1</v>
      </c>
      <c r="CH75" s="89"/>
      <c r="CI75" t="b">
        <f t="shared" si="53"/>
        <v>1</v>
      </c>
      <c r="CJ75" s="44" t="s">
        <v>117</v>
      </c>
      <c r="CK75" s="38">
        <v>63</v>
      </c>
      <c r="CL75" s="38">
        <f t="shared" si="66"/>
        <v>63</v>
      </c>
      <c r="CM75" s="6" t="s">
        <v>117</v>
      </c>
      <c r="CN75" s="23">
        <v>370.7272733977891</v>
      </c>
      <c r="CO75" s="5">
        <v>18.12420991002213</v>
      </c>
      <c r="CP75" s="62">
        <v>3.8641594128279917</v>
      </c>
      <c r="CQ75" s="18">
        <f t="shared" si="47"/>
        <v>0</v>
      </c>
      <c r="CR75">
        <v>0</v>
      </c>
      <c r="CS75">
        <f t="shared" si="67"/>
        <v>13.974967249845253</v>
      </c>
      <c r="CT75">
        <f t="shared" si="48"/>
        <v>14.93172796774717</v>
      </c>
      <c r="CU75">
        <f t="shared" si="68"/>
        <v>0.19098457607954186</v>
      </c>
      <c r="CV75" s="38"/>
      <c r="CW75" s="38"/>
      <c r="CX75" s="38">
        <f t="shared" si="69"/>
        <v>63</v>
      </c>
      <c r="CY75" s="6" t="s">
        <v>117</v>
      </c>
      <c r="CZ75" s="10">
        <v>31.349175948470354</v>
      </c>
      <c r="DA75" s="92">
        <v>3.599434876142684</v>
      </c>
      <c r="DB75" s="18">
        <f t="shared" si="49"/>
        <v>0</v>
      </c>
      <c r="DC75">
        <v>0</v>
      </c>
      <c r="DD75">
        <f t="shared" si="70"/>
        <v>38.27966235685449</v>
      </c>
      <c r="DE75">
        <f t="shared" si="50"/>
        <v>12.9559314275923</v>
      </c>
      <c r="DF75">
        <f t="shared" si="71"/>
        <v>0.23795841009601565</v>
      </c>
      <c r="DG75" s="38"/>
      <c r="DH75">
        <v>63</v>
      </c>
      <c r="DI75" s="138" t="s">
        <v>117</v>
      </c>
      <c r="DJ75" s="139">
        <v>-0.5071220327714623</v>
      </c>
      <c r="DK75" s="139">
        <v>-0.4733243393066655</v>
      </c>
      <c r="DL75" s="139">
        <v>-0.12603257825928127</v>
      </c>
      <c r="DM75" s="139">
        <v>0.6793441550831381</v>
      </c>
      <c r="DN75" s="225">
        <v>0.3800716107526362</v>
      </c>
      <c r="DO75" s="139">
        <v>0.02713167980836051</v>
      </c>
      <c r="DP75" s="226"/>
      <c r="DQ75" s="11" t="b">
        <v>1</v>
      </c>
      <c r="DR75" s="227">
        <v>0.3800716107526362</v>
      </c>
      <c r="DS75" s="227">
        <v>0.02713167980836051</v>
      </c>
      <c r="DT75" s="227">
        <v>0.15498671620145466</v>
      </c>
      <c r="DU75" s="228" t="s">
        <v>30</v>
      </c>
      <c r="DV75" s="6" t="s">
        <v>117</v>
      </c>
      <c r="DW75" s="11">
        <v>0</v>
      </c>
      <c r="DX75" s="226" t="s">
        <v>30</v>
      </c>
      <c r="DY75" s="227">
        <v>-0.2448718681784118</v>
      </c>
      <c r="DZ75" s="227">
        <v>0.09907032952308167</v>
      </c>
      <c r="EA75" s="227">
        <v>-0.5071220327714623</v>
      </c>
      <c r="EB75" s="227">
        <v>0.06332806537871744</v>
      </c>
      <c r="EC75" s="227">
        <v>-0.4733243393066655</v>
      </c>
      <c r="ED75" s="227">
        <v>0.13144885080694382</v>
      </c>
      <c r="EE75" s="227">
        <v>-0.12603257825928127</v>
      </c>
      <c r="EF75" s="227">
        <v>0.08960530211580771</v>
      </c>
      <c r="EG75" s="227">
        <v>0.6793942064758428</v>
      </c>
      <c r="EH75" s="227">
        <v>0.08296186964330396</v>
      </c>
      <c r="EI75" s="227">
        <v>0.10107980609291639</v>
      </c>
      <c r="EJ75" s="227">
        <v>0.11060439458883992</v>
      </c>
      <c r="EK75" s="227">
        <v>0.6793441550831381</v>
      </c>
      <c r="EL75" s="227">
        <v>0.08090830253637438</v>
      </c>
      <c r="EM75" s="227">
        <v>0.3800716107526362</v>
      </c>
      <c r="EN75" s="227">
        <v>0.09961708196732204</v>
      </c>
      <c r="EO75" s="227">
        <v>-0.02713167980836051</v>
      </c>
      <c r="EP75" s="227">
        <v>0.08068127280676078</v>
      </c>
      <c r="EQ75" s="227">
        <v>0.15498671620145466</v>
      </c>
      <c r="ER75" s="227">
        <v>0.07768832247028104</v>
      </c>
      <c r="ES75" s="227"/>
      <c r="ET75" s="227">
        <v>-0.12590559469134097</v>
      </c>
      <c r="EU75" s="227">
        <v>0.0035082308400226003</v>
      </c>
      <c r="EV75" s="227">
        <v>-0.07208913079049489</v>
      </c>
      <c r="EW75" s="227">
        <v>0.003928228816148816</v>
      </c>
      <c r="EX75" s="227">
        <v>0.03304725547420101</v>
      </c>
      <c r="EY75" s="227">
        <v>0.00443075771096332</v>
      </c>
      <c r="EZ75" s="227">
        <v>0.14310273888221395</v>
      </c>
      <c r="FA75" s="227">
        <v>0.0029782603679112166</v>
      </c>
      <c r="FB75" s="227">
        <v>0.15256766796186208</v>
      </c>
      <c r="FC75" s="227">
        <v>0.004064948360598995</v>
      </c>
      <c r="FD75" s="227">
        <v>0.06242729362070502</v>
      </c>
      <c r="FE75" s="227">
        <v>0.0034156256561377572</v>
      </c>
      <c r="FF75" s="227">
        <v>0.12989810007981692</v>
      </c>
      <c r="FG75" s="227">
        <v>0.003646707513655568</v>
      </c>
      <c r="FH75" s="227">
        <v>-0.07566931655273802</v>
      </c>
      <c r="FI75" s="227">
        <v>0.00449458262776366</v>
      </c>
      <c r="FJ75" s="227">
        <v>-0.14897245070493004</v>
      </c>
      <c r="FK75" s="227">
        <v>0.00336327725209607</v>
      </c>
      <c r="FL75" s="227">
        <v>0.2670958884502646</v>
      </c>
      <c r="FM75" s="227">
        <v>0.0027839082276744434</v>
      </c>
      <c r="FN75" s="138" t="s">
        <v>117</v>
      </c>
      <c r="FO75" s="229">
        <v>0</v>
      </c>
      <c r="FP75" s="229">
        <v>0</v>
      </c>
      <c r="FQ75" s="229">
        <v>-1</v>
      </c>
      <c r="FR75" s="229">
        <v>0</v>
      </c>
      <c r="FS75" s="229">
        <v>-1</v>
      </c>
      <c r="FT75" s="229">
        <v>0</v>
      </c>
      <c r="FU75" s="229">
        <v>-1</v>
      </c>
      <c r="FV75" s="229">
        <v>0</v>
      </c>
      <c r="FW75" s="229">
        <v>1</v>
      </c>
      <c r="FX75" s="229">
        <v>0</v>
      </c>
      <c r="FY75" s="229">
        <v>0</v>
      </c>
      <c r="FZ75" s="229">
        <v>0</v>
      </c>
      <c r="GA75" s="229">
        <v>1</v>
      </c>
      <c r="GB75" s="229">
        <v>0</v>
      </c>
      <c r="GC75" s="229">
        <v>1</v>
      </c>
      <c r="GD75" s="229">
        <v>0</v>
      </c>
      <c r="GE75" s="230">
        <v>0</v>
      </c>
      <c r="GF75" s="230">
        <v>0</v>
      </c>
      <c r="GG75" s="229">
        <v>0</v>
      </c>
      <c r="GH75" s="229" t="e">
        <v>#VALUE!</v>
      </c>
      <c r="GI75" s="11"/>
      <c r="GJ75" s="229">
        <v>1</v>
      </c>
      <c r="GK75" s="229">
        <v>0</v>
      </c>
      <c r="GL75" s="229">
        <v>1</v>
      </c>
      <c r="GM75" s="229">
        <v>0</v>
      </c>
      <c r="GN75" s="229">
        <v>1</v>
      </c>
      <c r="GO75" s="229">
        <v>0</v>
      </c>
      <c r="GP75" s="229">
        <v>0</v>
      </c>
      <c r="GQ75" s="229">
        <v>0</v>
      </c>
      <c r="GR75" s="229">
        <v>1</v>
      </c>
      <c r="GS75" s="229">
        <v>0</v>
      </c>
      <c r="GT75" s="229">
        <v>0</v>
      </c>
      <c r="GU75" s="229">
        <v>0</v>
      </c>
      <c r="GV75" s="229">
        <v>1</v>
      </c>
      <c r="GW75" s="229">
        <v>0</v>
      </c>
      <c r="GX75" s="229">
        <v>1</v>
      </c>
      <c r="GY75" s="229">
        <v>1</v>
      </c>
      <c r="GZ75" s="229">
        <v>0</v>
      </c>
      <c r="HA75" s="229">
        <v>0</v>
      </c>
      <c r="HB75" s="229">
        <v>1</v>
      </c>
      <c r="HC75" s="229" t="e">
        <v>#DIV/0!</v>
      </c>
      <c r="HD75" s="11"/>
      <c r="HE75" s="229">
        <v>5</v>
      </c>
      <c r="HF75" s="229">
        <v>0</v>
      </c>
      <c r="HG75" s="229">
        <v>6</v>
      </c>
      <c r="HH75" s="229">
        <v>0</v>
      </c>
      <c r="HI75" s="229">
        <v>6</v>
      </c>
      <c r="HJ75" s="229">
        <v>0</v>
      </c>
      <c r="HK75" s="229">
        <v>0</v>
      </c>
      <c r="HL75" s="229">
        <v>0</v>
      </c>
      <c r="HM75" s="229">
        <v>3</v>
      </c>
      <c r="HN75" s="229">
        <v>0</v>
      </c>
      <c r="HO75" s="229">
        <v>0</v>
      </c>
      <c r="HP75" s="229">
        <v>0</v>
      </c>
      <c r="HQ75" s="229">
        <v>3</v>
      </c>
      <c r="HR75" s="229">
        <v>0</v>
      </c>
      <c r="HS75" s="229">
        <v>3</v>
      </c>
      <c r="HT75" s="229">
        <v>2</v>
      </c>
      <c r="HU75" s="229">
        <v>0</v>
      </c>
      <c r="HV75" s="229">
        <v>0</v>
      </c>
      <c r="HW75" s="229">
        <v>2</v>
      </c>
      <c r="HX75" s="229" t="e">
        <v>#DIV/0!</v>
      </c>
    </row>
    <row r="76" spans="1:232" s="8" customFormat="1" ht="12.75">
      <c r="A76" s="11"/>
      <c r="B76" s="187" t="s">
        <v>94</v>
      </c>
      <c r="C76" s="96">
        <v>369.6957489700868</v>
      </c>
      <c r="D76" s="96">
        <f t="shared" si="54"/>
        <v>69.655311090794</v>
      </c>
      <c r="E76" s="96">
        <f t="shared" si="55"/>
        <v>59.782148896531</v>
      </c>
      <c r="F76" s="96">
        <f t="shared" si="21"/>
        <v>1.22</v>
      </c>
      <c r="G76" s="96">
        <v>27.378668482462054</v>
      </c>
      <c r="H76" s="161">
        <v>40.98129622972264</v>
      </c>
      <c r="I76" s="163"/>
      <c r="J76" s="189">
        <f t="shared" si="22"/>
        <v>0.47593264655454925</v>
      </c>
      <c r="K76" s="190">
        <f t="shared" si="23"/>
        <v>-0.024484847795101208</v>
      </c>
      <c r="L76" s="183"/>
      <c r="M76" s="21" t="s">
        <v>94</v>
      </c>
      <c r="N76" s="70">
        <f t="shared" si="24"/>
        <v>-1</v>
      </c>
      <c r="O76" s="70">
        <f t="shared" si="25"/>
        <v>-1</v>
      </c>
      <c r="P76" s="70">
        <f t="shared" si="26"/>
        <v>-1</v>
      </c>
      <c r="Q76" s="70">
        <f t="shared" si="27"/>
        <v>-1</v>
      </c>
      <c r="R76" s="70">
        <f t="shared" si="28"/>
        <v>-1</v>
      </c>
      <c r="S76" s="70">
        <f t="shared" si="29"/>
        <v>0</v>
      </c>
      <c r="T76" s="70"/>
      <c r="U76" s="70"/>
      <c r="V76" s="70"/>
      <c r="W76" s="38"/>
      <c r="X76" s="38" t="s">
        <v>94</v>
      </c>
      <c r="Y76" s="38" t="b">
        <f t="shared" si="30"/>
        <v>1</v>
      </c>
      <c r="Z76" s="44" t="s">
        <v>94</v>
      </c>
      <c r="AA76" s="58">
        <v>369.6957489700868</v>
      </c>
      <c r="AB76" s="58">
        <v>369.6957489700868</v>
      </c>
      <c r="AC76" s="44">
        <v>3.9514085918713002</v>
      </c>
      <c r="AD76" s="18">
        <f t="shared" si="31"/>
        <v>-1</v>
      </c>
      <c r="AE76" s="38">
        <v>0</v>
      </c>
      <c r="AF76">
        <f t="shared" si="56"/>
        <v>493.44516550224654</v>
      </c>
      <c r="AG76">
        <f t="shared" si="32"/>
        <v>15.613629859914331</v>
      </c>
      <c r="AH76">
        <f t="shared" si="57"/>
        <v>0.28140669228673665</v>
      </c>
      <c r="AI76" s="44" t="s">
        <v>94</v>
      </c>
      <c r="AJ76" s="38">
        <v>64</v>
      </c>
      <c r="AK76" s="38"/>
      <c r="AL76" s="38"/>
      <c r="AM76">
        <f t="shared" si="58"/>
        <v>64</v>
      </c>
      <c r="AN76" s="12" t="s">
        <v>94</v>
      </c>
      <c r="AO76" s="88">
        <v>16.214226311626</v>
      </c>
      <c r="AP76" s="89">
        <v>1.14657547747</v>
      </c>
      <c r="AQ76" s="90">
        <v>24.378127606957</v>
      </c>
      <c r="AR76" s="91">
        <v>1.305526374825</v>
      </c>
      <c r="AS76" s="90">
        <v>29.062957172211</v>
      </c>
      <c r="AT76" s="91">
        <v>1.357392292412</v>
      </c>
      <c r="AU76" s="88">
        <f t="shared" si="33"/>
        <v>69.655311090794</v>
      </c>
      <c r="AV76" s="89">
        <f t="shared" si="51"/>
        <v>4.86154827639877</v>
      </c>
      <c r="AW76" s="88">
        <v>11.987444884696</v>
      </c>
      <c r="AX76" s="89">
        <v>0.987233608726</v>
      </c>
      <c r="AY76" s="90">
        <v>19.561307848827</v>
      </c>
      <c r="AZ76" s="91">
        <v>1.164723825914</v>
      </c>
      <c r="BA76" s="90">
        <v>28.233396163008</v>
      </c>
      <c r="BB76" s="91">
        <v>1.423681276494</v>
      </c>
      <c r="BC76" s="88">
        <f t="shared" si="34"/>
        <v>59.782148896531</v>
      </c>
      <c r="BD76" s="89">
        <f t="shared" si="52"/>
        <v>4.358080165889492</v>
      </c>
      <c r="BE76" s="89"/>
      <c r="BF76" s="88">
        <f t="shared" si="35"/>
        <v>69.655311090794</v>
      </c>
      <c r="BG76" s="88">
        <f t="shared" si="36"/>
        <v>4.86154827639877</v>
      </c>
      <c r="BH76" s="18">
        <f t="shared" si="37"/>
        <v>1</v>
      </c>
      <c r="BI76">
        <v>0</v>
      </c>
      <c r="BJ76">
        <f t="shared" si="59"/>
        <v>24.923668742609298</v>
      </c>
      <c r="BK76">
        <f t="shared" si="38"/>
        <v>23.63465164375585</v>
      </c>
      <c r="BL76">
        <f t="shared" si="60"/>
        <v>0.23940871419331136</v>
      </c>
      <c r="BM76" s="89"/>
      <c r="BN76" s="88">
        <f t="shared" si="39"/>
        <v>59.782148896531</v>
      </c>
      <c r="BO76" s="88">
        <f t="shared" si="40"/>
        <v>4.358080165889492</v>
      </c>
      <c r="BP76" s="18">
        <f t="shared" si="41"/>
        <v>1</v>
      </c>
      <c r="BQ76">
        <v>0</v>
      </c>
      <c r="BR76">
        <f t="shared" si="61"/>
        <v>12.524167030826323</v>
      </c>
      <c r="BS76">
        <f t="shared" si="42"/>
        <v>18.99286273231938</v>
      </c>
      <c r="BT76">
        <f t="shared" si="62"/>
        <v>0.1738196224807798</v>
      </c>
      <c r="BU76" s="89"/>
      <c r="BV76" s="89">
        <f t="shared" si="63"/>
        <v>64</v>
      </c>
      <c r="BW76" s="109" t="s">
        <v>94</v>
      </c>
      <c r="BX76" s="110">
        <v>1.22</v>
      </c>
      <c r="BY76" s="111">
        <v>0.19</v>
      </c>
      <c r="BZ76" s="18">
        <f t="shared" si="43"/>
        <v>-1</v>
      </c>
      <c r="CA76">
        <v>0</v>
      </c>
      <c r="CB76">
        <f t="shared" si="64"/>
        <v>7.661764705882353</v>
      </c>
      <c r="CC76">
        <f t="shared" si="44"/>
        <v>0.0361</v>
      </c>
      <c r="CD76">
        <f t="shared" si="65"/>
        <v>0.12015704832832647</v>
      </c>
      <c r="CE76" s="111"/>
      <c r="CF76" s="89" t="b">
        <f t="shared" si="45"/>
        <v>1</v>
      </c>
      <c r="CG76" s="89" t="b">
        <f t="shared" si="46"/>
        <v>1</v>
      </c>
      <c r="CH76" s="89"/>
      <c r="CI76" t="b">
        <f t="shared" si="53"/>
        <v>1</v>
      </c>
      <c r="CJ76" s="44" t="s">
        <v>94</v>
      </c>
      <c r="CK76" s="38">
        <v>64</v>
      </c>
      <c r="CL76" s="38">
        <f t="shared" si="66"/>
        <v>64</v>
      </c>
      <c r="CM76" s="3" t="s">
        <v>94</v>
      </c>
      <c r="CN76" s="23">
        <v>369.6957489700868</v>
      </c>
      <c r="CO76" s="25">
        <v>27.378668482462054</v>
      </c>
      <c r="CP76" s="62">
        <v>2.6236173455334706</v>
      </c>
      <c r="CQ76" s="18">
        <f t="shared" si="47"/>
        <v>1</v>
      </c>
      <c r="CR76">
        <v>0</v>
      </c>
      <c r="CS76">
        <f t="shared" si="67"/>
        <v>13.974967249845253</v>
      </c>
      <c r="CT76">
        <f t="shared" si="48"/>
        <v>6.883367975784094</v>
      </c>
      <c r="CU76">
        <f t="shared" si="68"/>
        <v>0.19098457607954186</v>
      </c>
      <c r="CV76" s="38"/>
      <c r="CW76" s="38"/>
      <c r="CX76" s="38">
        <f t="shared" si="69"/>
        <v>64</v>
      </c>
      <c r="CY76" s="3" t="s">
        <v>94</v>
      </c>
      <c r="CZ76" s="10">
        <v>40.98129622972264</v>
      </c>
      <c r="DA76" s="92">
        <v>2.0395806814847757</v>
      </c>
      <c r="DB76" s="18">
        <f t="shared" si="49"/>
        <v>0</v>
      </c>
      <c r="DC76">
        <v>0</v>
      </c>
      <c r="DD76">
        <f t="shared" si="70"/>
        <v>38.27966235685449</v>
      </c>
      <c r="DE76">
        <f t="shared" si="50"/>
        <v>4.159889356285902</v>
      </c>
      <c r="DF76">
        <f t="shared" si="71"/>
        <v>0.23795841009601565</v>
      </c>
      <c r="DG76" s="38"/>
      <c r="DH76">
        <v>64</v>
      </c>
      <c r="DI76" s="138" t="s">
        <v>94</v>
      </c>
      <c r="DJ76" s="139">
        <v>-0.20873710919775365</v>
      </c>
      <c r="DK76" s="139">
        <v>0.07934071828180658</v>
      </c>
      <c r="DL76" s="139">
        <v>0.47593264655454925</v>
      </c>
      <c r="DM76" s="139">
        <v>0.5258574930452002</v>
      </c>
      <c r="DN76" s="225">
        <v>0.46162300001788753</v>
      </c>
      <c r="DO76" s="139">
        <v>-0.024484847795101208</v>
      </c>
      <c r="DP76" s="226"/>
      <c r="DQ76" s="11" t="b">
        <v>1</v>
      </c>
      <c r="DR76" s="227">
        <v>0.46162300001788753</v>
      </c>
      <c r="DS76" s="227">
        <v>-0.024484847795101208</v>
      </c>
      <c r="DT76" s="227">
        <v>0.24334180312053705</v>
      </c>
      <c r="DU76" s="228" t="s">
        <v>5</v>
      </c>
      <c r="DV76" s="3" t="s">
        <v>94</v>
      </c>
      <c r="DW76" s="11">
        <v>0</v>
      </c>
      <c r="DX76" s="226" t="s">
        <v>5</v>
      </c>
      <c r="DY76" s="227">
        <v>-0.34571992452354605</v>
      </c>
      <c r="DZ76" s="227">
        <v>0.06782094910649737</v>
      </c>
      <c r="EA76" s="227">
        <v>-0.20873710919775365</v>
      </c>
      <c r="EB76" s="227">
        <v>0.07671205007727155</v>
      </c>
      <c r="EC76" s="227">
        <v>0.07934071828180658</v>
      </c>
      <c r="ED76" s="227">
        <v>0.053733561209283694</v>
      </c>
      <c r="EE76" s="227">
        <v>0.47593264655454925</v>
      </c>
      <c r="EF76" s="227">
        <v>0.055416560149554824</v>
      </c>
      <c r="EG76" s="227">
        <v>0.6029251791398259</v>
      </c>
      <c r="EH76" s="227">
        <v>0.04414889531292621</v>
      </c>
      <c r="EI76" s="227">
        <v>0.1895268979831368</v>
      </c>
      <c r="EJ76" s="227">
        <v>0.06947122858588242</v>
      </c>
      <c r="EK76" s="227">
        <v>0.5258574930452002</v>
      </c>
      <c r="EL76" s="227">
        <v>0.07920925155887744</v>
      </c>
      <c r="EM76" s="227">
        <v>0.46162300001788753</v>
      </c>
      <c r="EN76" s="227">
        <v>0.06252100467042364</v>
      </c>
      <c r="EO76" s="227">
        <v>0.024484847795101208</v>
      </c>
      <c r="EP76" s="227">
        <v>0.0711073763032736</v>
      </c>
      <c r="EQ76" s="227">
        <v>0.24334180312053705</v>
      </c>
      <c r="ER76" s="227">
        <v>0.04642889445875132</v>
      </c>
      <c r="ES76" s="227"/>
      <c r="ET76" s="227">
        <v>-0.12590559469134097</v>
      </c>
      <c r="EU76" s="227">
        <v>0.0035082308400226003</v>
      </c>
      <c r="EV76" s="227">
        <v>-0.07208913079049489</v>
      </c>
      <c r="EW76" s="227">
        <v>0.003928228816148816</v>
      </c>
      <c r="EX76" s="227">
        <v>0.03304725547420101</v>
      </c>
      <c r="EY76" s="227">
        <v>0.00443075771096332</v>
      </c>
      <c r="EZ76" s="227">
        <v>0.14310273888221395</v>
      </c>
      <c r="FA76" s="227">
        <v>0.0029782603679112166</v>
      </c>
      <c r="FB76" s="227">
        <v>0.15256766796186208</v>
      </c>
      <c r="FC76" s="227">
        <v>0.004064948360598995</v>
      </c>
      <c r="FD76" s="227">
        <v>0.06242729362070502</v>
      </c>
      <c r="FE76" s="227">
        <v>0.0034156256561377572</v>
      </c>
      <c r="FF76" s="227">
        <v>0.12989810007981692</v>
      </c>
      <c r="FG76" s="227">
        <v>0.003646707513655568</v>
      </c>
      <c r="FH76" s="227">
        <v>-0.07566931655273802</v>
      </c>
      <c r="FI76" s="227">
        <v>0.00449458262776366</v>
      </c>
      <c r="FJ76" s="227">
        <v>-0.14897245070493004</v>
      </c>
      <c r="FK76" s="227">
        <v>0.00336327725209607</v>
      </c>
      <c r="FL76" s="227">
        <v>0.2670958884502646</v>
      </c>
      <c r="FM76" s="227">
        <v>0.0027839082276744434</v>
      </c>
      <c r="FN76" s="138" t="s">
        <v>94</v>
      </c>
      <c r="FO76" s="229">
        <v>-1</v>
      </c>
      <c r="FP76" s="229">
        <v>0</v>
      </c>
      <c r="FQ76" s="229">
        <v>0</v>
      </c>
      <c r="FR76" s="229">
        <v>0</v>
      </c>
      <c r="FS76" s="229">
        <v>0</v>
      </c>
      <c r="FT76" s="229">
        <v>0</v>
      </c>
      <c r="FU76" s="229">
        <v>1</v>
      </c>
      <c r="FV76" s="229">
        <v>0</v>
      </c>
      <c r="FW76" s="229">
        <v>1</v>
      </c>
      <c r="FX76" s="229">
        <v>0</v>
      </c>
      <c r="FY76" s="229">
        <v>0</v>
      </c>
      <c r="FZ76" s="229">
        <v>0</v>
      </c>
      <c r="GA76" s="229">
        <v>1</v>
      </c>
      <c r="GB76" s="229">
        <v>0</v>
      </c>
      <c r="GC76" s="229">
        <v>1</v>
      </c>
      <c r="GD76" s="229">
        <v>0</v>
      </c>
      <c r="GE76" s="230">
        <v>1</v>
      </c>
      <c r="GF76" s="230">
        <v>0</v>
      </c>
      <c r="GG76" s="229">
        <v>0</v>
      </c>
      <c r="GH76" s="229" t="e">
        <v>#VALUE!</v>
      </c>
      <c r="GI76" s="11"/>
      <c r="GJ76" s="229">
        <v>1</v>
      </c>
      <c r="GK76" s="229">
        <v>0</v>
      </c>
      <c r="GL76" s="229">
        <v>1</v>
      </c>
      <c r="GM76" s="229">
        <v>0</v>
      </c>
      <c r="GN76" s="229">
        <v>0</v>
      </c>
      <c r="GO76" s="229">
        <v>0</v>
      </c>
      <c r="GP76" s="229">
        <v>1</v>
      </c>
      <c r="GQ76" s="229">
        <v>0</v>
      </c>
      <c r="GR76" s="229">
        <v>1</v>
      </c>
      <c r="GS76" s="229">
        <v>0</v>
      </c>
      <c r="GT76" s="229">
        <v>1</v>
      </c>
      <c r="GU76" s="229">
        <v>0</v>
      </c>
      <c r="GV76" s="229">
        <v>1</v>
      </c>
      <c r="GW76" s="229">
        <v>0</v>
      </c>
      <c r="GX76" s="229">
        <v>1</v>
      </c>
      <c r="GY76" s="229">
        <v>1</v>
      </c>
      <c r="GZ76" s="229">
        <v>0</v>
      </c>
      <c r="HA76" s="229">
        <v>0</v>
      </c>
      <c r="HB76" s="229">
        <v>1</v>
      </c>
      <c r="HC76" s="229" t="e">
        <v>#DIV/0!</v>
      </c>
      <c r="HD76" s="11"/>
      <c r="HE76" s="229">
        <v>6</v>
      </c>
      <c r="HF76" s="229">
        <v>0</v>
      </c>
      <c r="HG76" s="229">
        <v>5</v>
      </c>
      <c r="HH76" s="229">
        <v>0</v>
      </c>
      <c r="HI76" s="229">
        <v>0</v>
      </c>
      <c r="HJ76" s="229">
        <v>0</v>
      </c>
      <c r="HK76" s="229">
        <v>3</v>
      </c>
      <c r="HL76" s="229">
        <v>0</v>
      </c>
      <c r="HM76" s="229">
        <v>3</v>
      </c>
      <c r="HN76" s="229">
        <v>0</v>
      </c>
      <c r="HO76" s="229">
        <v>2</v>
      </c>
      <c r="HP76" s="229">
        <v>0</v>
      </c>
      <c r="HQ76" s="229">
        <v>3</v>
      </c>
      <c r="HR76" s="229">
        <v>0</v>
      </c>
      <c r="HS76" s="229">
        <v>3</v>
      </c>
      <c r="HT76" s="229">
        <v>2</v>
      </c>
      <c r="HU76" s="229">
        <v>0</v>
      </c>
      <c r="HV76" s="229">
        <v>0</v>
      </c>
      <c r="HW76" s="229">
        <v>2</v>
      </c>
      <c r="HX76" s="229" t="e">
        <v>#DIV/0!</v>
      </c>
    </row>
    <row r="77" spans="1:232" s="8" customFormat="1" ht="12.75">
      <c r="A77" s="11"/>
      <c r="B77" s="187" t="s">
        <v>143</v>
      </c>
      <c r="C77" s="96">
        <v>361.51533136694854</v>
      </c>
      <c r="D77" s="96">
        <f t="shared" si="54"/>
        <v>77.51006083632899</v>
      </c>
      <c r="E77" s="96">
        <f t="shared" si="55"/>
        <v>67.840661278694</v>
      </c>
      <c r="F77" s="96">
        <f t="shared" si="21"/>
        <v>1.2</v>
      </c>
      <c r="G77" s="96">
        <v>7.424238295052247</v>
      </c>
      <c r="H77" s="161">
        <v>20.640846339695656</v>
      </c>
      <c r="I77" s="163"/>
      <c r="J77" s="189">
        <f t="shared" si="22"/>
        <v>0.43872987938732194</v>
      </c>
      <c r="K77" s="190">
        <f t="shared" si="23"/>
        <v>0.23105872103125064</v>
      </c>
      <c r="L77" s="183"/>
      <c r="M77" s="21" t="s">
        <v>143</v>
      </c>
      <c r="N77" s="70">
        <f t="shared" si="24"/>
        <v>-1</v>
      </c>
      <c r="O77" s="70">
        <f t="shared" si="25"/>
        <v>-1</v>
      </c>
      <c r="P77" s="70">
        <f t="shared" si="26"/>
        <v>-1</v>
      </c>
      <c r="Q77" s="70">
        <f t="shared" si="27"/>
        <v>-1</v>
      </c>
      <c r="R77" s="70">
        <f t="shared" si="28"/>
        <v>1</v>
      </c>
      <c r="S77" s="70">
        <f t="shared" si="29"/>
        <v>1</v>
      </c>
      <c r="T77" s="70"/>
      <c r="U77" s="70"/>
      <c r="V77" s="70"/>
      <c r="W77" s="38"/>
      <c r="X77" s="38" t="s">
        <v>143</v>
      </c>
      <c r="Y77" s="38" t="b">
        <f t="shared" si="30"/>
        <v>1</v>
      </c>
      <c r="Z77" s="44" t="s">
        <v>143</v>
      </c>
      <c r="AA77" s="58">
        <v>361.51533136694854</v>
      </c>
      <c r="AB77" s="58">
        <v>361.51533136694854</v>
      </c>
      <c r="AC77" s="44">
        <v>3.329156746931815</v>
      </c>
      <c r="AD77" s="18">
        <f t="shared" si="31"/>
        <v>-1</v>
      </c>
      <c r="AE77" s="38">
        <v>0</v>
      </c>
      <c r="AF77">
        <f t="shared" si="56"/>
        <v>493.44516550224654</v>
      </c>
      <c r="AG77">
        <f t="shared" si="32"/>
        <v>11.083284645641625</v>
      </c>
      <c r="AH77">
        <f t="shared" si="57"/>
        <v>0.28140669228673665</v>
      </c>
      <c r="AI77" s="44" t="s">
        <v>143</v>
      </c>
      <c r="AJ77" s="38">
        <v>65</v>
      </c>
      <c r="AK77" s="38"/>
      <c r="AL77" s="38"/>
      <c r="AM77">
        <f>VLOOKUP(AN77,$AI$13:$AJ$78,2,FALSE)</f>
        <v>65</v>
      </c>
      <c r="AN77" s="12" t="s">
        <v>143</v>
      </c>
      <c r="AO77" s="88">
        <v>12.694449268921</v>
      </c>
      <c r="AP77" s="89">
        <v>1.286458991356</v>
      </c>
      <c r="AQ77" s="90">
        <v>29.698956853078</v>
      </c>
      <c r="AR77" s="91">
        <v>1.406231772313</v>
      </c>
      <c r="AS77" s="90">
        <v>35.11665471433</v>
      </c>
      <c r="AT77" s="91">
        <v>1.460274457593</v>
      </c>
      <c r="AU77" s="88">
        <f t="shared" si="33"/>
        <v>77.51006083632899</v>
      </c>
      <c r="AV77" s="89">
        <f t="shared" si="51"/>
        <v>5.764866025401789</v>
      </c>
      <c r="AW77" s="88">
        <v>6.636470351714</v>
      </c>
      <c r="AX77" s="89">
        <v>1.005471064657</v>
      </c>
      <c r="AY77" s="90">
        <v>22.400262431834</v>
      </c>
      <c r="AZ77" s="91">
        <v>1.458740508628</v>
      </c>
      <c r="BA77" s="90">
        <v>38.803928495146</v>
      </c>
      <c r="BB77" s="91">
        <v>1.607897363534</v>
      </c>
      <c r="BC77" s="88">
        <f t="shared" si="34"/>
        <v>67.840661278694</v>
      </c>
      <c r="BD77" s="89">
        <f t="shared" si="52"/>
        <v>5.724229865034346</v>
      </c>
      <c r="BE77" s="89"/>
      <c r="BF77" s="88">
        <f t="shared" si="35"/>
        <v>77.51006083632899</v>
      </c>
      <c r="BG77" s="88">
        <f t="shared" si="36"/>
        <v>5.764866025401789</v>
      </c>
      <c r="BH77" s="18">
        <f t="shared" si="37"/>
        <v>1</v>
      </c>
      <c r="BI77">
        <v>0</v>
      </c>
      <c r="BJ77">
        <f t="shared" si="59"/>
        <v>24.923668742609298</v>
      </c>
      <c r="BK77">
        <f t="shared" si="38"/>
        <v>33.23368029083181</v>
      </c>
      <c r="BL77">
        <f t="shared" si="60"/>
        <v>0.23940871419331136</v>
      </c>
      <c r="BM77" s="89"/>
      <c r="BN77" s="88">
        <f t="shared" si="39"/>
        <v>67.840661278694</v>
      </c>
      <c r="BO77" s="88">
        <f t="shared" si="40"/>
        <v>5.724229865034346</v>
      </c>
      <c r="BP77" s="18">
        <f t="shared" si="41"/>
        <v>1</v>
      </c>
      <c r="BQ77">
        <v>0</v>
      </c>
      <c r="BR77">
        <f t="shared" si="61"/>
        <v>12.524167030826323</v>
      </c>
      <c r="BS77">
        <f t="shared" si="42"/>
        <v>32.76680754775112</v>
      </c>
      <c r="BT77">
        <f t="shared" si="62"/>
        <v>0.1738196224807798</v>
      </c>
      <c r="BU77" s="89"/>
      <c r="BV77" s="89">
        <f>VLOOKUP(BW77,$CJ$13:$CK$78,2,FALSE)</f>
        <v>65</v>
      </c>
      <c r="BW77" s="109" t="s">
        <v>143</v>
      </c>
      <c r="BX77" s="110">
        <v>1.2</v>
      </c>
      <c r="BY77" s="111">
        <v>0.3</v>
      </c>
      <c r="BZ77" s="18">
        <f t="shared" si="43"/>
        <v>-1</v>
      </c>
      <c r="CA77">
        <v>0</v>
      </c>
      <c r="CB77">
        <f t="shared" si="64"/>
        <v>7.661764705882353</v>
      </c>
      <c r="CC77">
        <f t="shared" si="44"/>
        <v>0.09</v>
      </c>
      <c r="CD77">
        <f t="shared" si="65"/>
        <v>0.12015704832832647</v>
      </c>
      <c r="CE77" s="111"/>
      <c r="CF77" s="89" t="b">
        <f t="shared" si="45"/>
        <v>1</v>
      </c>
      <c r="CG77" s="89" t="b">
        <f t="shared" si="46"/>
        <v>1</v>
      </c>
      <c r="CH77" s="89"/>
      <c r="CI77" t="b">
        <f>CJ77=CM77</f>
        <v>1</v>
      </c>
      <c r="CJ77" s="44" t="s">
        <v>143</v>
      </c>
      <c r="CK77" s="38">
        <v>65</v>
      </c>
      <c r="CL77" s="38">
        <f>VLOOKUP(CM77,$CJ$13:$CK$78,2,FALSE)</f>
        <v>65</v>
      </c>
      <c r="CM77" s="3" t="s">
        <v>143</v>
      </c>
      <c r="CN77" s="23">
        <v>361.51533136694854</v>
      </c>
      <c r="CO77" s="25">
        <v>7.424238295052247</v>
      </c>
      <c r="CP77" s="62">
        <v>1.5697088460147737</v>
      </c>
      <c r="CQ77" s="18">
        <f t="shared" si="47"/>
        <v>-1</v>
      </c>
      <c r="CR77">
        <v>0</v>
      </c>
      <c r="CS77">
        <f t="shared" si="67"/>
        <v>13.974967249845253</v>
      </c>
      <c r="CT77">
        <f t="shared" si="48"/>
        <v>2.4639858612570325</v>
      </c>
      <c r="CU77">
        <f t="shared" si="68"/>
        <v>0.19098457607954186</v>
      </c>
      <c r="CV77" s="38"/>
      <c r="CW77" s="38"/>
      <c r="CX77" s="38">
        <f>VLOOKUP(CY77,$CJ$13:$CK$78,2,FALSE)</f>
        <v>65</v>
      </c>
      <c r="CY77" s="3" t="s">
        <v>143</v>
      </c>
      <c r="CZ77" s="130">
        <v>20.640846339695656</v>
      </c>
      <c r="DA77" s="92">
        <v>2.253304064605791</v>
      </c>
      <c r="DB77" s="18">
        <f t="shared" si="49"/>
        <v>-1</v>
      </c>
      <c r="DC77">
        <v>0</v>
      </c>
      <c r="DD77">
        <f t="shared" si="70"/>
        <v>38.27966235685449</v>
      </c>
      <c r="DE77">
        <f t="shared" si="50"/>
        <v>5.0773792075689785</v>
      </c>
      <c r="DF77">
        <f t="shared" si="71"/>
        <v>0.23795841009601565</v>
      </c>
      <c r="DG77" s="38"/>
      <c r="DH77">
        <v>65</v>
      </c>
      <c r="DI77" s="138" t="s">
        <v>143</v>
      </c>
      <c r="DJ77" s="139">
        <v>0.048996435383406964</v>
      </c>
      <c r="DK77" s="139">
        <v>-0.057097922444062116</v>
      </c>
      <c r="DL77" s="139">
        <v>0.43872987938732194</v>
      </c>
      <c r="DM77" s="139">
        <v>0.19230076258417278</v>
      </c>
      <c r="DN77" s="225">
        <v>0.1703819032746636</v>
      </c>
      <c r="DO77" s="139">
        <v>0.23105872103125064</v>
      </c>
      <c r="DP77" s="226"/>
      <c r="DQ77" s="11" t="b">
        <v>1</v>
      </c>
      <c r="DR77" s="227">
        <v>0.1703819032746636</v>
      </c>
      <c r="DS77" s="227">
        <v>0.23105872103125064</v>
      </c>
      <c r="DT77" s="227">
        <v>0.6645199257134451</v>
      </c>
      <c r="DU77" s="228" t="s">
        <v>57</v>
      </c>
      <c r="DV77" s="3" t="s">
        <v>143</v>
      </c>
      <c r="DW77" s="11">
        <v>0</v>
      </c>
      <c r="DX77" s="226" t="s">
        <v>57</v>
      </c>
      <c r="DY77" s="227">
        <v>-0.09510352803637642</v>
      </c>
      <c r="DZ77" s="227">
        <v>0.09107341333263216</v>
      </c>
      <c r="EA77" s="227">
        <v>0.048996435383406964</v>
      </c>
      <c r="EB77" s="227">
        <v>0.09507402436279243</v>
      </c>
      <c r="EC77" s="227">
        <v>-0.057097922444062116</v>
      </c>
      <c r="ED77" s="227">
        <v>0.030019852438099848</v>
      </c>
      <c r="EE77" s="227">
        <v>0.43872987938732194</v>
      </c>
      <c r="EF77" s="227">
        <v>0.11449501021084862</v>
      </c>
      <c r="EG77" s="227">
        <v>-0.07030101594343298</v>
      </c>
      <c r="EH77" s="227">
        <v>0.07292350282939072</v>
      </c>
      <c r="EI77" s="227">
        <v>-0.15501437153984035</v>
      </c>
      <c r="EJ77" s="227">
        <v>0.0912164473408548</v>
      </c>
      <c r="EK77" s="227">
        <v>0.19230076258417278</v>
      </c>
      <c r="EL77" s="227">
        <v>0.0842074664390325</v>
      </c>
      <c r="EM77" s="227">
        <v>0.1703819032746636</v>
      </c>
      <c r="EN77" s="227">
        <v>0.09462485892653394</v>
      </c>
      <c r="EO77" s="227">
        <v>-0.23105872103125064</v>
      </c>
      <c r="EP77" s="227">
        <v>0.07788998797986593</v>
      </c>
      <c r="EQ77" s="227">
        <v>0.6645199257134451</v>
      </c>
      <c r="ER77" s="227">
        <v>0.04368721584917486</v>
      </c>
      <c r="ES77" s="227"/>
      <c r="ET77" s="227">
        <v>-0.12590559469134097</v>
      </c>
      <c r="EU77" s="227">
        <v>0.0035082308400226003</v>
      </c>
      <c r="EV77" s="227">
        <v>-0.07208913079049489</v>
      </c>
      <c r="EW77" s="227">
        <v>0.003928228816148816</v>
      </c>
      <c r="EX77" s="227">
        <v>0.03304725547420101</v>
      </c>
      <c r="EY77" s="227">
        <v>0.00443075771096332</v>
      </c>
      <c r="EZ77" s="227">
        <v>0.14310273888221395</v>
      </c>
      <c r="FA77" s="227">
        <v>0.0029782603679112166</v>
      </c>
      <c r="FB77" s="227">
        <v>0.15256766796186208</v>
      </c>
      <c r="FC77" s="227">
        <v>0.004064948360598995</v>
      </c>
      <c r="FD77" s="227">
        <v>0.06242729362070502</v>
      </c>
      <c r="FE77" s="227">
        <v>0.0034156256561377572</v>
      </c>
      <c r="FF77" s="227">
        <v>0.12989810007981692</v>
      </c>
      <c r="FG77" s="227">
        <v>0.003646707513655568</v>
      </c>
      <c r="FH77" s="227">
        <v>-0.07566931655273802</v>
      </c>
      <c r="FI77" s="227">
        <v>0.00449458262776366</v>
      </c>
      <c r="FJ77" s="227">
        <v>-0.14897245070493004</v>
      </c>
      <c r="FK77" s="227">
        <v>0.00336327725209607</v>
      </c>
      <c r="FL77" s="227">
        <v>0.2670958884502646</v>
      </c>
      <c r="FM77" s="227">
        <v>0.0027839082276744434</v>
      </c>
      <c r="FN77" s="138" t="s">
        <v>143</v>
      </c>
      <c r="FO77" s="229">
        <v>0</v>
      </c>
      <c r="FP77" s="229">
        <v>0</v>
      </c>
      <c r="FQ77" s="229">
        <v>0</v>
      </c>
      <c r="FR77" s="229">
        <v>0</v>
      </c>
      <c r="FS77" s="229">
        <v>-1</v>
      </c>
      <c r="FT77" s="229">
        <v>0</v>
      </c>
      <c r="FU77" s="229">
        <v>1</v>
      </c>
      <c r="FV77" s="229">
        <v>0</v>
      </c>
      <c r="FW77" s="229">
        <v>-1</v>
      </c>
      <c r="FX77" s="229">
        <v>0</v>
      </c>
      <c r="FY77" s="229">
        <v>-1</v>
      </c>
      <c r="FZ77" s="229">
        <v>0</v>
      </c>
      <c r="GA77" s="229">
        <v>0</v>
      </c>
      <c r="GB77" s="229">
        <v>0</v>
      </c>
      <c r="GC77" s="229">
        <v>1</v>
      </c>
      <c r="GD77" s="229">
        <v>0</v>
      </c>
      <c r="GE77" s="230">
        <v>0</v>
      </c>
      <c r="GF77" s="230">
        <v>0</v>
      </c>
      <c r="GG77" s="229">
        <v>1</v>
      </c>
      <c r="GH77" s="229" t="e">
        <v>#VALUE!</v>
      </c>
      <c r="GI77" s="11"/>
      <c r="GJ77" s="229">
        <v>0</v>
      </c>
      <c r="GK77" s="229">
        <v>0</v>
      </c>
      <c r="GL77" s="229">
        <v>0</v>
      </c>
      <c r="GM77" s="229">
        <v>0</v>
      </c>
      <c r="GN77" s="229">
        <v>0</v>
      </c>
      <c r="GO77" s="229">
        <v>0</v>
      </c>
      <c r="GP77" s="229">
        <v>1</v>
      </c>
      <c r="GQ77" s="229">
        <v>0</v>
      </c>
      <c r="GR77" s="229">
        <v>0</v>
      </c>
      <c r="GS77" s="229">
        <v>0</v>
      </c>
      <c r="GT77" s="229">
        <v>0</v>
      </c>
      <c r="GU77" s="229">
        <v>0</v>
      </c>
      <c r="GV77" s="229">
        <v>1</v>
      </c>
      <c r="GW77" s="229">
        <v>0</v>
      </c>
      <c r="GX77" s="229">
        <v>0</v>
      </c>
      <c r="GY77" s="229">
        <v>0</v>
      </c>
      <c r="GZ77" s="229">
        <v>1</v>
      </c>
      <c r="HA77" s="229">
        <v>0</v>
      </c>
      <c r="HB77" s="229">
        <v>1</v>
      </c>
      <c r="HC77" s="229" t="e">
        <v>#DIV/0!</v>
      </c>
      <c r="HD77" s="11"/>
      <c r="HE77" s="229">
        <v>0</v>
      </c>
      <c r="HF77" s="229">
        <v>0</v>
      </c>
      <c r="HG77" s="229">
        <v>0</v>
      </c>
      <c r="HH77" s="229">
        <v>0</v>
      </c>
      <c r="HI77" s="229">
        <v>0</v>
      </c>
      <c r="HJ77" s="229">
        <v>0</v>
      </c>
      <c r="HK77" s="229">
        <v>3</v>
      </c>
      <c r="HL77" s="229">
        <v>0</v>
      </c>
      <c r="HM77" s="229">
        <v>0</v>
      </c>
      <c r="HN77" s="229">
        <v>0</v>
      </c>
      <c r="HO77" s="229">
        <v>0</v>
      </c>
      <c r="HP77" s="229">
        <v>0</v>
      </c>
      <c r="HQ77" s="229">
        <v>2</v>
      </c>
      <c r="HR77" s="229">
        <v>0</v>
      </c>
      <c r="HS77" s="229">
        <v>0</v>
      </c>
      <c r="HT77" s="229">
        <v>0</v>
      </c>
      <c r="HU77" s="229">
        <v>5</v>
      </c>
      <c r="HV77" s="229">
        <v>0</v>
      </c>
      <c r="HW77" s="229">
        <v>3</v>
      </c>
      <c r="HX77" s="229" t="e">
        <v>#DIV/0!</v>
      </c>
    </row>
    <row r="78" spans="1:232" s="8" customFormat="1" ht="13.5" thickBot="1">
      <c r="A78" s="11"/>
      <c r="B78" s="187" t="s">
        <v>123</v>
      </c>
      <c r="C78" s="96">
        <v>314.0199094385159</v>
      </c>
      <c r="D78" s="96">
        <f t="shared" si="54"/>
        <v>88.45481262904299</v>
      </c>
      <c r="E78" s="96">
        <f t="shared" si="55"/>
        <v>78.28658865972</v>
      </c>
      <c r="F78" s="96">
        <f>BX78</f>
        <v>0.22</v>
      </c>
      <c r="G78" s="96">
        <v>14.592465206815858</v>
      </c>
      <c r="H78" s="161">
        <v>40.251083718341754</v>
      </c>
      <c r="I78" s="164"/>
      <c r="J78" s="189">
        <f>DL78</f>
        <v>0.34648914547104903</v>
      </c>
      <c r="K78" s="190">
        <f>DO78</f>
        <v>0.26543208610108837</v>
      </c>
      <c r="L78" s="183"/>
      <c r="M78" s="21" t="s">
        <v>123</v>
      </c>
      <c r="N78" s="70">
        <f>AD78</f>
        <v>-1</v>
      </c>
      <c r="O78" s="70">
        <f>-BH78</f>
        <v>-1</v>
      </c>
      <c r="P78" s="70">
        <f>-BP78</f>
        <v>-1</v>
      </c>
      <c r="Q78" s="70">
        <f>BZ78</f>
        <v>-1</v>
      </c>
      <c r="R78" s="70">
        <f>-CQ78</f>
        <v>0</v>
      </c>
      <c r="S78" s="70">
        <f>-DB78</f>
        <v>0</v>
      </c>
      <c r="T78" s="70"/>
      <c r="U78" s="70"/>
      <c r="V78" s="70"/>
      <c r="W78" s="38"/>
      <c r="X78" s="38" t="s">
        <v>123</v>
      </c>
      <c r="Y78" s="38" t="b">
        <f>Z78=X78</f>
        <v>1</v>
      </c>
      <c r="Z78" s="44" t="s">
        <v>123</v>
      </c>
      <c r="AA78" s="58">
        <v>314.0199094385159</v>
      </c>
      <c r="AB78" s="58">
        <v>314.0199094385159</v>
      </c>
      <c r="AC78" s="44">
        <v>3.1906549706249416</v>
      </c>
      <c r="AD78" s="18">
        <f>IF((AB78-AF78)/SQRT(AC78*AC78+AH78*AH78)&gt;1.96,1,IF((AB78-AF78)/SQRT(AC78*AC78+AH78*AH78)&lt;-1.96,-1,0))</f>
        <v>-1</v>
      </c>
      <c r="AE78" s="38">
        <v>0</v>
      </c>
      <c r="AF78">
        <f>(SUMPRODUCT(AE$13:AE$78,AB$13:AB$78)-AE78*AB78)/(SUM(AE$13:AE$78)-AE78)</f>
        <v>493.44516550224654</v>
      </c>
      <c r="AG78">
        <f>AC78*AC78</f>
        <v>10.180279141573648</v>
      </c>
      <c r="AH78">
        <f>SQRT((SUMPRODUCT($AC$13:$AC$78,$AE$13:$AE$78)-AC78*AE78))/(SUM($AE$13:$AE$78)-AE78)</f>
        <v>0.28140669228673665</v>
      </c>
      <c r="AI78" s="44" t="s">
        <v>123</v>
      </c>
      <c r="AJ78" s="38">
        <v>66</v>
      </c>
      <c r="AK78" s="38"/>
      <c r="AL78" s="38"/>
      <c r="AM78">
        <f>VLOOKUP(AN78,$AI$13:$AJ$78,2,FALSE)</f>
        <v>66</v>
      </c>
      <c r="AN78" s="95" t="s">
        <v>123</v>
      </c>
      <c r="AO78" s="88">
        <v>41.081896392801</v>
      </c>
      <c r="AP78" s="89">
        <v>1.657680928561</v>
      </c>
      <c r="AQ78" s="90">
        <v>29.200769143048</v>
      </c>
      <c r="AR78" s="91">
        <v>1.238328118958</v>
      </c>
      <c r="AS78" s="90">
        <v>18.172147093194</v>
      </c>
      <c r="AT78" s="91">
        <v>1.106154032353</v>
      </c>
      <c r="AU78" s="88">
        <f>SUM(AO78,AQ78,AS78)</f>
        <v>88.45481262904299</v>
      </c>
      <c r="AV78" s="89">
        <f t="shared" si="51"/>
        <v>5.5049393344077195</v>
      </c>
      <c r="AW78" s="88">
        <v>19.113605170443</v>
      </c>
      <c r="AX78" s="89">
        <v>1.371675714723</v>
      </c>
      <c r="AY78" s="90">
        <v>30.138905242966</v>
      </c>
      <c r="AZ78" s="91">
        <v>1.486092525258</v>
      </c>
      <c r="BA78" s="90">
        <v>29.034078246311</v>
      </c>
      <c r="BB78" s="91">
        <v>1.380325943286</v>
      </c>
      <c r="BC78" s="88">
        <f>SUM(AW78,AY78,BA78)</f>
        <v>78.28658865972</v>
      </c>
      <c r="BD78" s="89">
        <f t="shared" si="52"/>
        <v>5.9952649696969385</v>
      </c>
      <c r="BE78" s="89"/>
      <c r="BF78" s="88">
        <f>AU78</f>
        <v>88.45481262904299</v>
      </c>
      <c r="BG78" s="88">
        <f>AV78</f>
        <v>5.5049393344077195</v>
      </c>
      <c r="BH78" s="18">
        <f>IF((BF78-BJ78)/SQRT(BG78*BG78+BL78*BL78)&gt;1.96,1,IF((BF78-BJ78)/SQRT(BG78*BG78+BL78*BL78)&lt;-1.96,-1,0))</f>
        <v>1</v>
      </c>
      <c r="BI78">
        <v>0</v>
      </c>
      <c r="BJ78">
        <f>(SUMPRODUCT(BI$13:BI$78,BF$13:BF$78)-BI78*BF78)/(SUM(BI$13:BI$78)-BI78)</f>
        <v>24.923668742609298</v>
      </c>
      <c r="BK78">
        <f>BG78*BG78</f>
        <v>30.304357075509305</v>
      </c>
      <c r="BL78">
        <f>SQRT((SUMPRODUCT(BG$13:BG$78,BI$13:BI$78)-BG78*BI78))/(SUM(BI$13:BI$78)-BI78)</f>
        <v>0.23940871419331136</v>
      </c>
      <c r="BM78" s="89"/>
      <c r="BN78" s="88">
        <f>BC78</f>
        <v>78.28658865972</v>
      </c>
      <c r="BO78" s="88">
        <f>BD78</f>
        <v>5.9952649696969385</v>
      </c>
      <c r="BP78" s="18">
        <f>IF((BN78-BR78)/SQRT(BO78*BO78+BT78*BT78)&gt;1.96,1,IF((BN78-BR78)/SQRT(BO78*BO78+BT78*BT78)&lt;-1.96,-1,0))</f>
        <v>1</v>
      </c>
      <c r="BQ78">
        <v>0</v>
      </c>
      <c r="BR78">
        <f>(SUMPRODUCT(BQ$13:BQ$78,BN$13:BN$78)-BQ78*BN78)/(SUM(BQ$13:BQ$78)-BQ78)</f>
        <v>12.524167030826323</v>
      </c>
      <c r="BS78">
        <f>BO78*BO78</f>
        <v>35.94320205687523</v>
      </c>
      <c r="BT78">
        <f>SQRT((SUMPRODUCT(BO$13:BO$78,BQ$13:BQ$78)-BO78*BQ78))/(SUM(BQ$13:BQ$78)-BQ78)</f>
        <v>0.1738196224807798</v>
      </c>
      <c r="BU78" s="89"/>
      <c r="BV78" s="89">
        <f>VLOOKUP(BW78,$CJ$13:$CK$78,2,FALSE)</f>
        <v>66</v>
      </c>
      <c r="BW78" s="120" t="s">
        <v>123</v>
      </c>
      <c r="BX78" s="121">
        <v>0.22</v>
      </c>
      <c r="BY78" s="123">
        <v>0.09</v>
      </c>
      <c r="BZ78" s="18">
        <f>IF((BX78-CB78)/SQRT(BY78*BY78+CD78*CD78)&gt;1.96,1,IF((BX78-CB78)/SQRT(BY78*BY78+CD78*CD78)&lt;-1.96,-1,0))</f>
        <v>-1</v>
      </c>
      <c r="CA78">
        <v>0</v>
      </c>
      <c r="CB78">
        <f>(SUMPRODUCT(CA$13:CA$78,BX$13:BX$78)-CA78*BX78)/(SUM(CA$13:CA$78)-CA78)</f>
        <v>7.661764705882353</v>
      </c>
      <c r="CC78">
        <f>BY78*BY78</f>
        <v>0.0081</v>
      </c>
      <c r="CD78">
        <f>SQRT((SUMPRODUCT(BY$13:BY$78,CA$13:CA$78)-BY78*CA78))/(SUM(CA$13:CA$78)-CA78)</f>
        <v>0.12015704832832647</v>
      </c>
      <c r="CE78" s="111"/>
      <c r="CF78" s="89" t="b">
        <f>BW78=CJ78</f>
        <v>1</v>
      </c>
      <c r="CG78" s="89" t="b">
        <f>BW78=M78</f>
        <v>1</v>
      </c>
      <c r="CH78" s="89"/>
      <c r="CI78" t="b">
        <f>CJ78=CM78</f>
        <v>1</v>
      </c>
      <c r="CJ78" s="44" t="s">
        <v>123</v>
      </c>
      <c r="CK78" s="38">
        <v>66</v>
      </c>
      <c r="CL78" s="38">
        <f>VLOOKUP(CM78,$CJ$13:$CK$78,2,FALSE)</f>
        <v>66</v>
      </c>
      <c r="CM78" s="65" t="s">
        <v>123</v>
      </c>
      <c r="CN78" s="24">
        <v>314.0199094385159</v>
      </c>
      <c r="CO78" s="66">
        <v>14.592465206815858</v>
      </c>
      <c r="CP78" s="67">
        <v>1.8267895325786672</v>
      </c>
      <c r="CQ78" s="18">
        <f>IF((CO78-CS78)/SQRT(CP78*CP78+CU78*CU78)&gt;1.96,1,IF((CO78-CS78)/SQRT(CP78*CP78+CU78*CU78)&lt;-1.96,-1,0))</f>
        <v>0</v>
      </c>
      <c r="CR78">
        <v>0</v>
      </c>
      <c r="CS78">
        <f>(SUMPRODUCT(CR$13:CR$78,CO$13:CO$78)-CR78*CO78)/(SUM(CR$13:CR$78)-CR78)</f>
        <v>13.974967249845253</v>
      </c>
      <c r="CT78">
        <f>CP78*CP78</f>
        <v>3.3371599963389853</v>
      </c>
      <c r="CU78">
        <f>SQRT((SUMPRODUCT(CP$13:CP$78,CR$13:CR$78)-CP78*CR78))/(SUM(CR$13:CR$78)-CR78)</f>
        <v>0.19098457607954186</v>
      </c>
      <c r="CV78" s="38"/>
      <c r="CW78" s="38"/>
      <c r="CX78" s="38">
        <f>VLOOKUP(CY78,$CJ$13:$CK$78,2,FALSE)</f>
        <v>66</v>
      </c>
      <c r="CY78" s="65" t="s">
        <v>123</v>
      </c>
      <c r="CZ78" s="24">
        <v>40.251083718341754</v>
      </c>
      <c r="DA78" s="132">
        <v>2.861112566948904</v>
      </c>
      <c r="DB78" s="18">
        <f>IF((CZ78-DD78)/SQRT(DA78*DA78+DF78*DF78)&gt;1.96,1,IF((CZ78-DD78)/SQRT(DA78*DA78+DF78*DF78)&lt;-1.96,-1,0))</f>
        <v>0</v>
      </c>
      <c r="DC78">
        <v>0</v>
      </c>
      <c r="DD78">
        <f>(SUMPRODUCT(DC$13:DC$78,CZ$13:CZ$78)-DC78*CZ78)/(SUM(DC$13:DC$78)-DC78)</f>
        <v>38.27966235685449</v>
      </c>
      <c r="DE78">
        <f>DA78*DA78</f>
        <v>8.185965120752947</v>
      </c>
      <c r="DF78">
        <f>SQRT((SUMPRODUCT(DA$13:DA$78,DC$13:DC$78)-DA78*DC78))/(SUM(DC$13:DC$78)-DC78)</f>
        <v>0.23795841009601565</v>
      </c>
      <c r="DG78" s="38"/>
      <c r="DH78">
        <v>66</v>
      </c>
      <c r="DI78" s="138" t="s">
        <v>123</v>
      </c>
      <c r="DJ78" s="139">
        <v>0.1723221479491631</v>
      </c>
      <c r="DK78" s="139">
        <v>0.08233050685495744</v>
      </c>
      <c r="DL78" s="139">
        <v>0.34648914547104903</v>
      </c>
      <c r="DM78" s="139">
        <v>0.265115830713067</v>
      </c>
      <c r="DN78" s="225">
        <v>0.12628873213491706</v>
      </c>
      <c r="DO78" s="139">
        <v>0.26543208610108837</v>
      </c>
      <c r="DP78" s="226"/>
      <c r="DQ78" s="11" t="b">
        <v>1</v>
      </c>
      <c r="DR78" s="227">
        <v>0.12628873213491706</v>
      </c>
      <c r="DS78" s="227">
        <v>0.26543208610108837</v>
      </c>
      <c r="DT78" s="227">
        <v>0.46266349218221803</v>
      </c>
      <c r="DU78" s="228" t="s">
        <v>36</v>
      </c>
      <c r="DV78" s="6" t="s">
        <v>123</v>
      </c>
      <c r="DW78" s="11">
        <v>0</v>
      </c>
      <c r="DX78" s="226" t="s">
        <v>36</v>
      </c>
      <c r="DY78" s="227">
        <v>0.06928161510881359</v>
      </c>
      <c r="DZ78" s="227">
        <v>0.07942967872685855</v>
      </c>
      <c r="EA78" s="227">
        <v>0.1723221479491631</v>
      </c>
      <c r="EB78" s="227">
        <v>0.07117276404081724</v>
      </c>
      <c r="EC78" s="227">
        <v>0.08233050685495744</v>
      </c>
      <c r="ED78" s="227">
        <v>0.08467576505748575</v>
      </c>
      <c r="EE78" s="227">
        <v>0.34648914547104903</v>
      </c>
      <c r="EF78" s="227">
        <v>0.06636509749333439</v>
      </c>
      <c r="EG78" s="227">
        <v>0.40913704958766717</v>
      </c>
      <c r="EH78" s="227">
        <v>0.10730588677806667</v>
      </c>
      <c r="EI78" s="227">
        <v>-0.08679361637475946</v>
      </c>
      <c r="EJ78" s="227">
        <v>0.07841192759526328</v>
      </c>
      <c r="EK78" s="227">
        <v>0.265115830713067</v>
      </c>
      <c r="EL78" s="227">
        <v>0.09651766621753104</v>
      </c>
      <c r="EM78" s="227">
        <v>0.12628873213491706</v>
      </c>
      <c r="EN78" s="227">
        <v>0.051432424867975404</v>
      </c>
      <c r="EO78" s="227">
        <v>-0.26543208610108837</v>
      </c>
      <c r="EP78" s="227">
        <v>0.07684920248211949</v>
      </c>
      <c r="EQ78" s="227">
        <v>0.46266349218221803</v>
      </c>
      <c r="ER78" s="227">
        <v>0.07065310178704183</v>
      </c>
      <c r="ES78" s="227"/>
      <c r="ET78" s="227">
        <v>-0.12590559469134097</v>
      </c>
      <c r="EU78" s="227">
        <v>0.0035082308400226003</v>
      </c>
      <c r="EV78" s="227">
        <v>-0.07208913079049489</v>
      </c>
      <c r="EW78" s="227">
        <v>0.003928228816148816</v>
      </c>
      <c r="EX78" s="227">
        <v>0.03304725547420101</v>
      </c>
      <c r="EY78" s="227">
        <v>0.00443075771096332</v>
      </c>
      <c r="EZ78" s="227">
        <v>0.14310273888221395</v>
      </c>
      <c r="FA78" s="227">
        <v>0.0029782603679112166</v>
      </c>
      <c r="FB78" s="227">
        <v>0.15256766796186208</v>
      </c>
      <c r="FC78" s="227">
        <v>0.004064948360598995</v>
      </c>
      <c r="FD78" s="227">
        <v>0.06242729362070502</v>
      </c>
      <c r="FE78" s="227">
        <v>0.0034156256561377572</v>
      </c>
      <c r="FF78" s="227">
        <v>0.12989810007981692</v>
      </c>
      <c r="FG78" s="227">
        <v>0.003646707513655568</v>
      </c>
      <c r="FH78" s="227">
        <v>-0.07566931655273802</v>
      </c>
      <c r="FI78" s="227">
        <v>0.00449458262776366</v>
      </c>
      <c r="FJ78" s="227">
        <v>-0.14897245070493004</v>
      </c>
      <c r="FK78" s="227">
        <v>0.00336327725209607</v>
      </c>
      <c r="FL78" s="227">
        <v>0.2670958884502646</v>
      </c>
      <c r="FM78" s="227">
        <v>0.0027839082276744434</v>
      </c>
      <c r="FN78" s="138" t="s">
        <v>123</v>
      </c>
      <c r="FO78" s="229">
        <v>1</v>
      </c>
      <c r="FP78" s="229">
        <v>0</v>
      </c>
      <c r="FQ78" s="229">
        <v>1</v>
      </c>
      <c r="FR78" s="229">
        <v>0</v>
      </c>
      <c r="FS78" s="229">
        <v>0</v>
      </c>
      <c r="FT78" s="229">
        <v>0</v>
      </c>
      <c r="FU78" s="229">
        <v>1</v>
      </c>
      <c r="FV78" s="229">
        <v>0</v>
      </c>
      <c r="FW78" s="229">
        <v>1</v>
      </c>
      <c r="FX78" s="229">
        <v>0</v>
      </c>
      <c r="FY78" s="229">
        <v>0</v>
      </c>
      <c r="FZ78" s="229">
        <v>0</v>
      </c>
      <c r="GA78" s="229">
        <v>0</v>
      </c>
      <c r="GB78" s="229">
        <v>0</v>
      </c>
      <c r="GC78" s="229">
        <v>1</v>
      </c>
      <c r="GD78" s="229">
        <v>0</v>
      </c>
      <c r="GE78" s="230">
        <v>0</v>
      </c>
      <c r="GF78" s="230">
        <v>0</v>
      </c>
      <c r="GG78" s="229">
        <v>1</v>
      </c>
      <c r="GH78" s="229" t="e">
        <v>#VALUE!</v>
      </c>
      <c r="GI78" s="11"/>
      <c r="GJ78" s="229">
        <v>0</v>
      </c>
      <c r="GK78" s="229">
        <v>0</v>
      </c>
      <c r="GL78" s="229">
        <v>1</v>
      </c>
      <c r="GM78" s="229">
        <v>0</v>
      </c>
      <c r="GN78" s="229">
        <v>0</v>
      </c>
      <c r="GO78" s="229">
        <v>0</v>
      </c>
      <c r="GP78" s="229">
        <v>1</v>
      </c>
      <c r="GQ78" s="229">
        <v>0</v>
      </c>
      <c r="GR78" s="229">
        <v>1</v>
      </c>
      <c r="GS78" s="229">
        <v>0</v>
      </c>
      <c r="GT78" s="229">
        <v>0</v>
      </c>
      <c r="GU78" s="229">
        <v>0</v>
      </c>
      <c r="GV78" s="229">
        <v>1</v>
      </c>
      <c r="GW78" s="229">
        <v>0</v>
      </c>
      <c r="GX78" s="229">
        <v>1</v>
      </c>
      <c r="GY78" s="229">
        <v>0</v>
      </c>
      <c r="GZ78" s="229">
        <v>1</v>
      </c>
      <c r="HA78" s="229">
        <v>0</v>
      </c>
      <c r="HB78" s="229">
        <v>1</v>
      </c>
      <c r="HC78" s="229" t="e">
        <v>#DIV/0!</v>
      </c>
      <c r="HD78" s="11"/>
      <c r="HE78" s="229">
        <v>0</v>
      </c>
      <c r="HF78" s="229">
        <v>0</v>
      </c>
      <c r="HG78" s="229">
        <v>3</v>
      </c>
      <c r="HH78" s="229">
        <v>0</v>
      </c>
      <c r="HI78" s="229">
        <v>0</v>
      </c>
      <c r="HJ78" s="229">
        <v>0</v>
      </c>
      <c r="HK78" s="229">
        <v>3</v>
      </c>
      <c r="HL78" s="229">
        <v>0</v>
      </c>
      <c r="HM78" s="229">
        <v>3</v>
      </c>
      <c r="HN78" s="229">
        <v>0</v>
      </c>
      <c r="HO78" s="229">
        <v>0</v>
      </c>
      <c r="HP78" s="229">
        <v>0</v>
      </c>
      <c r="HQ78" s="229">
        <v>2</v>
      </c>
      <c r="HR78" s="229">
        <v>0</v>
      </c>
      <c r="HS78" s="229">
        <v>3</v>
      </c>
      <c r="HT78" s="229">
        <v>0</v>
      </c>
      <c r="HU78" s="229">
        <v>5</v>
      </c>
      <c r="HV78" s="229">
        <v>0</v>
      </c>
      <c r="HW78" s="229">
        <v>3</v>
      </c>
      <c r="HX78" s="229" t="e">
        <v>#DIV/0!</v>
      </c>
    </row>
    <row r="79" spans="14:232" ht="12.75">
      <c r="N79" s="70">
        <f>AD79</f>
        <v>0</v>
      </c>
      <c r="O79" s="70">
        <f>-BH79</f>
        <v>0</v>
      </c>
      <c r="P79" s="70">
        <f>-BP79</f>
        <v>0</v>
      </c>
      <c r="Q79" s="70">
        <f>BZ79</f>
        <v>0</v>
      </c>
      <c r="R79" s="70">
        <f>-CQ79</f>
        <v>0</v>
      </c>
      <c r="S79" s="70">
        <f>-DB79</f>
        <v>0</v>
      </c>
      <c r="Z79" s="44"/>
      <c r="AA79" s="58"/>
      <c r="AB79" s="58"/>
      <c r="AC79" s="44"/>
      <c r="AI79" s="44"/>
      <c r="BE79" s="14"/>
      <c r="BH79" s="14"/>
      <c r="BI79" s="14"/>
      <c r="BJ79" s="14"/>
      <c r="BK79" s="14"/>
      <c r="BL79" s="14"/>
      <c r="BM79" s="14"/>
      <c r="BP79" s="14"/>
      <c r="BQ79" s="14"/>
      <c r="BR79" s="14"/>
      <c r="BS79" s="14"/>
      <c r="BT79" s="14"/>
      <c r="BU79" s="14"/>
      <c r="BV79" s="14"/>
      <c r="BW79" s="113"/>
      <c r="BX79" s="114"/>
      <c r="BY79" s="115"/>
      <c r="BZ79" s="115"/>
      <c r="CA79" s="115"/>
      <c r="CB79" s="115"/>
      <c r="CC79" s="115"/>
      <c r="CD79" s="115"/>
      <c r="CE79" s="115"/>
      <c r="CF79" s="14"/>
      <c r="CG79" s="14"/>
      <c r="CH79" s="14"/>
      <c r="CJ79" s="44"/>
      <c r="CY79" s="4"/>
      <c r="CZ79" s="133"/>
      <c r="DA79" s="92"/>
      <c r="DH79" t="e">
        <v>#N/A</v>
      </c>
      <c r="DI79" s="140" t="s">
        <v>155</v>
      </c>
      <c r="DJ79" s="139">
        <v>-0.07427364990535841</v>
      </c>
      <c r="DK79" s="139">
        <v>0.03511270894133856</v>
      </c>
      <c r="DL79" s="139">
        <v>0.1520466600623523</v>
      </c>
      <c r="DM79" s="139">
        <v>0.13383440614284167</v>
      </c>
      <c r="DN79" s="225">
        <v>-0.07796232614524526</v>
      </c>
      <c r="DO79" s="139">
        <v>0.15348676739295816</v>
      </c>
      <c r="DP79" s="226"/>
      <c r="DQ79" s="11" t="b">
        <v>1</v>
      </c>
      <c r="DR79" s="227">
        <v>-0.07796232614524526</v>
      </c>
      <c r="DS79" s="227">
        <v>0.15348676739295816</v>
      </c>
      <c r="DT79" s="227">
        <v>0.2751897032517878</v>
      </c>
      <c r="DU79" s="237" t="s">
        <v>217</v>
      </c>
      <c r="DV79" s="3" t="s">
        <v>218</v>
      </c>
      <c r="DW79" s="211">
        <v>0</v>
      </c>
      <c r="DX79" s="226" t="s">
        <v>217</v>
      </c>
      <c r="DY79" s="227">
        <v>-0.12972091574259378</v>
      </c>
      <c r="DZ79" s="227">
        <v>0.011330568234275834</v>
      </c>
      <c r="EA79" s="227">
        <v>-0.07427364990535841</v>
      </c>
      <c r="EB79" s="227">
        <v>0.012018968390941992</v>
      </c>
      <c r="EC79" s="227">
        <v>0.03511270894133856</v>
      </c>
      <c r="ED79" s="227">
        <v>0.014409843179302653</v>
      </c>
      <c r="EE79" s="227">
        <v>0.1520466600623523</v>
      </c>
      <c r="EF79" s="227">
        <v>0.011306655056217325</v>
      </c>
      <c r="EG79" s="227">
        <v>0.1571909306273731</v>
      </c>
      <c r="EH79" s="227">
        <v>0.012640151324255128</v>
      </c>
      <c r="EI79" s="227">
        <v>0.06431902979102941</v>
      </c>
      <c r="EJ79" s="227">
        <v>0.011184471525697105</v>
      </c>
      <c r="EK79" s="227">
        <v>0.13383440614284167</v>
      </c>
      <c r="EL79" s="227">
        <v>0.01161239607648448</v>
      </c>
      <c r="EM79" s="227">
        <v>-0.07796232614524526</v>
      </c>
      <c r="EN79" s="227">
        <v>0.013569139788558608</v>
      </c>
      <c r="EO79" s="227">
        <v>-0.15348676739295816</v>
      </c>
      <c r="EP79" s="227">
        <v>0.011351859721918408</v>
      </c>
      <c r="EQ79" s="227">
        <v>0.2751897032517878</v>
      </c>
      <c r="ER79" s="227">
        <v>0.010183624763822363</v>
      </c>
      <c r="ES79" s="227"/>
      <c r="ET79" s="227">
        <v>-0.12590559469134097</v>
      </c>
      <c r="EU79" s="227">
        <v>0.0035082308400226003</v>
      </c>
      <c r="EV79" s="227">
        <v>-0.07208913079049489</v>
      </c>
      <c r="EW79" s="227">
        <v>0.003928228816148816</v>
      </c>
      <c r="EX79" s="227">
        <v>0.03304725547420101</v>
      </c>
      <c r="EY79" s="227">
        <v>0.00443075771096332</v>
      </c>
      <c r="EZ79" s="227">
        <v>0.14310273888221395</v>
      </c>
      <c r="FA79" s="227">
        <v>0.0029782603679112166</v>
      </c>
      <c r="FB79" s="227">
        <v>0.15256766796186208</v>
      </c>
      <c r="FC79" s="227">
        <v>0.004064948360598995</v>
      </c>
      <c r="FD79" s="227">
        <v>0.06242729362070502</v>
      </c>
      <c r="FE79" s="227">
        <v>0.0034156256561377572</v>
      </c>
      <c r="FF79" s="227">
        <v>0.12989810007981692</v>
      </c>
      <c r="FG79" s="227">
        <v>0.003646707513655568</v>
      </c>
      <c r="FH79" s="227">
        <v>-0.07566931655273802</v>
      </c>
      <c r="FI79" s="227">
        <v>0.00449458262776366</v>
      </c>
      <c r="FJ79" s="227">
        <v>-0.14897245070493004</v>
      </c>
      <c r="FK79" s="227">
        <v>0.00336327725209607</v>
      </c>
      <c r="FL79" s="227">
        <v>0.2670958884502646</v>
      </c>
      <c r="FM79" s="227">
        <v>0.0027839082276744434</v>
      </c>
      <c r="FN79" s="140" t="s">
        <v>155</v>
      </c>
      <c r="FO79" s="229">
        <v>0</v>
      </c>
      <c r="FP79" s="229">
        <v>0</v>
      </c>
      <c r="FQ79" s="229">
        <v>0</v>
      </c>
      <c r="FR79" s="229">
        <v>0</v>
      </c>
      <c r="FS79" s="229">
        <v>0</v>
      </c>
      <c r="FT79" s="229">
        <v>0</v>
      </c>
      <c r="FU79" s="229">
        <v>0</v>
      </c>
      <c r="FV79" s="229">
        <v>0</v>
      </c>
      <c r="FW79" s="229">
        <v>0</v>
      </c>
      <c r="FX79" s="229">
        <v>0</v>
      </c>
      <c r="FY79" s="229">
        <v>0</v>
      </c>
      <c r="FZ79" s="229">
        <v>0</v>
      </c>
      <c r="GA79" s="229">
        <v>0</v>
      </c>
      <c r="GB79" s="229">
        <v>0</v>
      </c>
      <c r="GC79" s="229">
        <v>0</v>
      </c>
      <c r="GD79" s="229">
        <v>0</v>
      </c>
      <c r="GE79" s="230">
        <v>0</v>
      </c>
      <c r="GF79" s="230">
        <v>0</v>
      </c>
      <c r="GG79" s="229">
        <v>0</v>
      </c>
      <c r="GH79" s="229" t="e">
        <v>#VALUE!</v>
      </c>
      <c r="GI79" s="11"/>
      <c r="GJ79" s="229">
        <v>1</v>
      </c>
      <c r="GK79" s="229">
        <v>0</v>
      </c>
      <c r="GL79" s="229">
        <v>1</v>
      </c>
      <c r="GM79" s="229">
        <v>0</v>
      </c>
      <c r="GN79" s="229">
        <v>1</v>
      </c>
      <c r="GO79" s="229">
        <v>0</v>
      </c>
      <c r="GP79" s="229">
        <v>1</v>
      </c>
      <c r="GQ79" s="229">
        <v>0</v>
      </c>
      <c r="GR79" s="229">
        <v>1</v>
      </c>
      <c r="GS79" s="229">
        <v>0</v>
      </c>
      <c r="GT79" s="229">
        <v>1</v>
      </c>
      <c r="GU79" s="229">
        <v>0</v>
      </c>
      <c r="GV79" s="229">
        <v>1</v>
      </c>
      <c r="GW79" s="229">
        <v>0</v>
      </c>
      <c r="GX79" s="229">
        <v>1</v>
      </c>
      <c r="GY79" s="229">
        <v>0</v>
      </c>
      <c r="GZ79" s="229">
        <v>1</v>
      </c>
      <c r="HA79" s="229">
        <v>0</v>
      </c>
      <c r="HB79" s="229">
        <v>1</v>
      </c>
      <c r="HC79" s="229" t="e">
        <v>#DIV/0!</v>
      </c>
      <c r="HD79" s="11"/>
      <c r="HE79" s="229">
        <v>5</v>
      </c>
      <c r="HF79" s="229">
        <v>0</v>
      </c>
      <c r="HG79" s="229">
        <v>5</v>
      </c>
      <c r="HH79" s="229">
        <v>0</v>
      </c>
      <c r="HI79" s="229">
        <v>2</v>
      </c>
      <c r="HJ79" s="229">
        <v>0</v>
      </c>
      <c r="HK79" s="229">
        <v>2</v>
      </c>
      <c r="HL79" s="229">
        <v>0</v>
      </c>
      <c r="HM79" s="229">
        <v>2</v>
      </c>
      <c r="HN79" s="229">
        <v>0</v>
      </c>
      <c r="HO79" s="229">
        <v>2</v>
      </c>
      <c r="HP79" s="229">
        <v>0</v>
      </c>
      <c r="HQ79" s="229">
        <v>2</v>
      </c>
      <c r="HR79" s="229">
        <v>0</v>
      </c>
      <c r="HS79" s="229">
        <v>5</v>
      </c>
      <c r="HT79" s="229">
        <v>0</v>
      </c>
      <c r="HU79" s="229">
        <v>5</v>
      </c>
      <c r="HV79" s="229">
        <v>0</v>
      </c>
      <c r="HW79" s="229">
        <v>2</v>
      </c>
      <c r="HX79" s="229" t="e">
        <v>#DIV/0!</v>
      </c>
    </row>
    <row r="80" spans="1:232" ht="13.5" thickBot="1">
      <c r="A80" s="1" t="s">
        <v>209</v>
      </c>
      <c r="B80" s="1"/>
      <c r="Z80" s="44" t="s">
        <v>84</v>
      </c>
      <c r="AA80" s="58"/>
      <c r="AB80" s="58"/>
      <c r="AC80" s="44"/>
      <c r="AI80" s="44" t="s">
        <v>84</v>
      </c>
      <c r="BE80" s="14"/>
      <c r="BH80" s="14"/>
      <c r="BI80" s="14"/>
      <c r="BJ80" s="14"/>
      <c r="BK80" s="14"/>
      <c r="BL80" s="14"/>
      <c r="BM80" s="14"/>
      <c r="BP80" s="14"/>
      <c r="BQ80" s="14"/>
      <c r="BR80" s="14"/>
      <c r="BS80" s="14"/>
      <c r="BT80" s="14"/>
      <c r="BU80" s="14"/>
      <c r="BV80" s="14"/>
      <c r="BW80" s="97" t="s">
        <v>188</v>
      </c>
      <c r="CF80" s="14"/>
      <c r="CG80" s="14"/>
      <c r="CH80" s="14"/>
      <c r="CJ80" s="44" t="s">
        <v>84</v>
      </c>
      <c r="CY80" s="118" t="s">
        <v>0</v>
      </c>
      <c r="DH80" t="e">
        <v>#N/A</v>
      </c>
      <c r="DI80" s="238" t="s">
        <v>206</v>
      </c>
      <c r="DJ80" s="239"/>
      <c r="DK80" s="239"/>
      <c r="DL80" s="239"/>
      <c r="DM80" s="239"/>
      <c r="DN80" s="240"/>
      <c r="DO80" s="239"/>
      <c r="DP80" s="226"/>
      <c r="DQ80" s="11"/>
      <c r="DR80" s="227"/>
      <c r="DS80" s="227"/>
      <c r="DT80" s="227"/>
      <c r="DU80" s="237"/>
      <c r="DV80" s="241"/>
      <c r="DW80" s="211"/>
      <c r="DX80" s="226"/>
      <c r="DY80" s="227"/>
      <c r="DZ80" s="227"/>
      <c r="EA80" s="227"/>
      <c r="EB80" s="227"/>
      <c r="EC80" s="227"/>
      <c r="ED80" s="227"/>
      <c r="EE80" s="227"/>
      <c r="EF80" s="227"/>
      <c r="EG80" s="227"/>
      <c r="EH80" s="227"/>
      <c r="EI80" s="227"/>
      <c r="EJ80" s="227"/>
      <c r="EK80" s="227"/>
      <c r="EL80" s="227"/>
      <c r="EM80" s="227"/>
      <c r="EN80" s="227"/>
      <c r="EO80" s="227"/>
      <c r="EP80" s="227"/>
      <c r="EQ80" s="227"/>
      <c r="ER80" s="227"/>
      <c r="ES80" s="227"/>
      <c r="ET80" s="227">
        <v>-0.12590559469134097</v>
      </c>
      <c r="EU80" s="227">
        <v>0.0035082308400226003</v>
      </c>
      <c r="EV80" s="227">
        <v>-0.07208913079049489</v>
      </c>
      <c r="EW80" s="227">
        <v>0.003928228816148816</v>
      </c>
      <c r="EX80" s="227">
        <v>0.03304725547420101</v>
      </c>
      <c r="EY80" s="227">
        <v>0.00443075771096332</v>
      </c>
      <c r="EZ80" s="227">
        <v>0.14310273888221395</v>
      </c>
      <c r="FA80" s="227">
        <v>0.0029782603679112166</v>
      </c>
      <c r="FB80" s="227">
        <v>0.15256766796186208</v>
      </c>
      <c r="FC80" s="227">
        <v>0.004064948360598995</v>
      </c>
      <c r="FD80" s="227">
        <v>0.06242729362070502</v>
      </c>
      <c r="FE80" s="227">
        <v>0.0034156256561377572</v>
      </c>
      <c r="FF80" s="227">
        <v>0.12989810007981692</v>
      </c>
      <c r="FG80" s="227">
        <v>0.003646707513655568</v>
      </c>
      <c r="FH80" s="227">
        <v>-0.07566931655273802</v>
      </c>
      <c r="FI80" s="227">
        <v>0.00449458262776366</v>
      </c>
      <c r="FJ80" s="227">
        <v>-0.14897245070493004</v>
      </c>
      <c r="FK80" s="227">
        <v>0.00336327725209607</v>
      </c>
      <c r="FL80" s="227">
        <v>0.2670958884502646</v>
      </c>
      <c r="FM80" s="227">
        <v>0.0027839082276744434</v>
      </c>
      <c r="FN80" s="238" t="s">
        <v>206</v>
      </c>
      <c r="FO80" s="229">
        <v>1</v>
      </c>
      <c r="FP80" s="229">
        <v>0</v>
      </c>
      <c r="FQ80" s="229">
        <v>1</v>
      </c>
      <c r="FR80" s="229">
        <v>0</v>
      </c>
      <c r="FS80" s="229">
        <v>-1</v>
      </c>
      <c r="FT80" s="229">
        <v>0</v>
      </c>
      <c r="FU80" s="229">
        <v>-1</v>
      </c>
      <c r="FV80" s="229">
        <v>0</v>
      </c>
      <c r="FW80" s="229">
        <v>-1</v>
      </c>
      <c r="FX80" s="229">
        <v>0</v>
      </c>
      <c r="FY80" s="229">
        <v>-1</v>
      </c>
      <c r="FZ80" s="229">
        <v>0</v>
      </c>
      <c r="GA80" s="229">
        <v>-1</v>
      </c>
      <c r="GB80" s="229">
        <v>0</v>
      </c>
      <c r="GC80" s="229">
        <v>1</v>
      </c>
      <c r="GD80" s="229">
        <v>0</v>
      </c>
      <c r="GE80" s="230">
        <v>1</v>
      </c>
      <c r="GF80" s="230">
        <v>0</v>
      </c>
      <c r="GG80" s="229">
        <v>-1</v>
      </c>
      <c r="GH80" s="229"/>
      <c r="GI80" s="11"/>
      <c r="GJ80" s="229" t="e">
        <v>#DIV/0!</v>
      </c>
      <c r="GK80" s="229" t="e">
        <v>#DIV/0!</v>
      </c>
      <c r="GL80" s="229" t="e">
        <v>#DIV/0!</v>
      </c>
      <c r="GM80" s="229" t="e">
        <v>#DIV/0!</v>
      </c>
      <c r="GN80" s="229" t="e">
        <v>#DIV/0!</v>
      </c>
      <c r="GO80" s="229" t="e">
        <v>#DIV/0!</v>
      </c>
      <c r="GP80" s="229" t="e">
        <v>#DIV/0!</v>
      </c>
      <c r="GQ80" s="229" t="e">
        <v>#DIV/0!</v>
      </c>
      <c r="GR80" s="229" t="e">
        <v>#DIV/0!</v>
      </c>
      <c r="GS80" s="229" t="e">
        <v>#DIV/0!</v>
      </c>
      <c r="GT80" s="229" t="e">
        <v>#DIV/0!</v>
      </c>
      <c r="GU80" s="229" t="e">
        <v>#DIV/0!</v>
      </c>
      <c r="GV80" s="229" t="e">
        <v>#DIV/0!</v>
      </c>
      <c r="GW80" s="229" t="e">
        <v>#DIV/0!</v>
      </c>
      <c r="GX80" s="229" t="e">
        <v>#DIV/0!</v>
      </c>
      <c r="GY80" s="229" t="e">
        <v>#DIV/0!</v>
      </c>
      <c r="GZ80" s="229" t="e">
        <v>#DIV/0!</v>
      </c>
      <c r="HA80" s="229" t="e">
        <v>#DIV/0!</v>
      </c>
      <c r="HB80" s="229" t="e">
        <v>#DIV/0!</v>
      </c>
      <c r="HC80" s="229"/>
      <c r="HD80" s="11"/>
      <c r="HE80" s="229" t="e">
        <v>#DIV/0!</v>
      </c>
      <c r="HF80" s="229" t="e">
        <v>#DIV/0!</v>
      </c>
      <c r="HG80" s="229" t="e">
        <v>#DIV/0!</v>
      </c>
      <c r="HH80" s="229" t="e">
        <v>#DIV/0!</v>
      </c>
      <c r="HI80" s="229" t="e">
        <v>#DIV/0!</v>
      </c>
      <c r="HJ80" s="229" t="e">
        <v>#DIV/0!</v>
      </c>
      <c r="HK80" s="229" t="e">
        <v>#DIV/0!</v>
      </c>
      <c r="HL80" s="229" t="e">
        <v>#DIV/0!</v>
      </c>
      <c r="HM80" s="229" t="e">
        <v>#DIV/0!</v>
      </c>
      <c r="HN80" s="229" t="e">
        <v>#DIV/0!</v>
      </c>
      <c r="HO80" s="229" t="e">
        <v>#DIV/0!</v>
      </c>
      <c r="HP80" s="229" t="e">
        <v>#DIV/0!</v>
      </c>
      <c r="HQ80" s="229" t="e">
        <v>#DIV/0!</v>
      </c>
      <c r="HR80" s="229" t="e">
        <v>#DIV/0!</v>
      </c>
      <c r="HS80" s="229" t="e">
        <v>#DIV/0!</v>
      </c>
      <c r="HT80" s="229" t="e">
        <v>#DIV/0!</v>
      </c>
      <c r="HU80" s="229" t="e">
        <v>#DIV/0!</v>
      </c>
      <c r="HV80" s="229" t="e">
        <v>#DIV/0!</v>
      </c>
      <c r="HW80" s="229" t="e">
        <v>#DIV/0!</v>
      </c>
      <c r="HX80" s="229"/>
    </row>
    <row r="81" spans="1:103" ht="12.75">
      <c r="A81" s="1" t="s">
        <v>224</v>
      </c>
      <c r="B81" s="1"/>
      <c r="J81" s="191"/>
      <c r="M81" s="1"/>
      <c r="X81" s="39" t="s">
        <v>169</v>
      </c>
      <c r="Z81" s="44"/>
      <c r="AA81" s="58"/>
      <c r="AB81" s="58"/>
      <c r="AC81" s="44"/>
      <c r="AI81" s="44"/>
      <c r="BW81" s="14"/>
      <c r="BX81" s="14"/>
      <c r="BY81" s="14"/>
      <c r="BZ81" s="14"/>
      <c r="CA81" s="14"/>
      <c r="CB81" s="14"/>
      <c r="CC81" s="14"/>
      <c r="CD81" s="14"/>
      <c r="CE81" s="14"/>
      <c r="CJ81" s="44"/>
      <c r="CY81" s="195" t="s">
        <v>192</v>
      </c>
    </row>
    <row r="82" spans="75:113" ht="12.75">
      <c r="BW82" s="14"/>
      <c r="BX82" s="14"/>
      <c r="BY82" s="14"/>
      <c r="BZ82" s="14"/>
      <c r="CA82" s="14"/>
      <c r="CB82" s="14"/>
      <c r="CC82" s="14"/>
      <c r="CD82" s="14"/>
      <c r="CE82" s="14"/>
      <c r="CY82" s="196" t="s">
        <v>193</v>
      </c>
      <c r="DI82" s="242" t="s">
        <v>219</v>
      </c>
    </row>
    <row r="83" spans="75:113" ht="12.75">
      <c r="BW83" s="118"/>
      <c r="BX83" s="119"/>
      <c r="BY83" s="119"/>
      <c r="BZ83" s="119"/>
      <c r="CA83" s="119"/>
      <c r="CB83" s="119"/>
      <c r="CC83" s="119"/>
      <c r="CD83" s="119"/>
      <c r="CE83" s="119"/>
      <c r="CY83" s="196" t="s">
        <v>194</v>
      </c>
      <c r="DI83" s="170" t="s">
        <v>220</v>
      </c>
    </row>
    <row r="84" spans="113:125" ht="12.75">
      <c r="DI84" s="194" t="s">
        <v>221</v>
      </c>
      <c r="DU84" s="194" t="s">
        <v>87</v>
      </c>
    </row>
  </sheetData>
  <sheetProtection/>
  <mergeCells count="80">
    <mergeCell ref="HU10:HV10"/>
    <mergeCell ref="HW10:HX10"/>
    <mergeCell ref="HI10:HJ10"/>
    <mergeCell ref="HK10:HL10"/>
    <mergeCell ref="HM10:HN10"/>
    <mergeCell ref="HO10:HP10"/>
    <mergeCell ref="HQ10:HR10"/>
    <mergeCell ref="HS10:HT10"/>
    <mergeCell ref="GV10:GW10"/>
    <mergeCell ref="GX10:GY10"/>
    <mergeCell ref="GZ10:HA10"/>
    <mergeCell ref="HB10:HC10"/>
    <mergeCell ref="HE10:HF10"/>
    <mergeCell ref="HG10:HH10"/>
    <mergeCell ref="GJ10:GK10"/>
    <mergeCell ref="GL10:GM10"/>
    <mergeCell ref="GN10:GO10"/>
    <mergeCell ref="GP10:GQ10"/>
    <mergeCell ref="GR10:GS10"/>
    <mergeCell ref="GT10:GU10"/>
    <mergeCell ref="FW10:FX10"/>
    <mergeCell ref="FY10:FZ10"/>
    <mergeCell ref="GA10:GB10"/>
    <mergeCell ref="GC10:GD10"/>
    <mergeCell ref="GE10:GF10"/>
    <mergeCell ref="GG10:GH10"/>
    <mergeCell ref="FJ10:FK10"/>
    <mergeCell ref="FL10:FM10"/>
    <mergeCell ref="FO10:FP10"/>
    <mergeCell ref="FQ10:FR10"/>
    <mergeCell ref="FS10:FT10"/>
    <mergeCell ref="FU10:FV10"/>
    <mergeCell ref="EX10:EY10"/>
    <mergeCell ref="EZ10:FA10"/>
    <mergeCell ref="FB10:FC10"/>
    <mergeCell ref="FD10:FE10"/>
    <mergeCell ref="FF10:FG10"/>
    <mergeCell ref="FH10:FI10"/>
    <mergeCell ref="EO10:EP10"/>
    <mergeCell ref="EQ10:ER10"/>
    <mergeCell ref="ET10:EU10"/>
    <mergeCell ref="EV10:EW10"/>
    <mergeCell ref="EG10:EH10"/>
    <mergeCell ref="EI10:EJ10"/>
    <mergeCell ref="EK10:EL10"/>
    <mergeCell ref="EM10:EN10"/>
    <mergeCell ref="DJ6:DO6"/>
    <mergeCell ref="DJ10:DO10"/>
    <mergeCell ref="DY10:DZ10"/>
    <mergeCell ref="EA10:EB10"/>
    <mergeCell ref="EC10:ED10"/>
    <mergeCell ref="EE10:EF10"/>
    <mergeCell ref="DJ8:DO8"/>
    <mergeCell ref="EO11:EP11"/>
    <mergeCell ref="EQ11:ER11"/>
    <mergeCell ref="DY11:DZ11"/>
    <mergeCell ref="EA11:EB11"/>
    <mergeCell ref="EC11:ED11"/>
    <mergeCell ref="EE11:EF11"/>
    <mergeCell ref="EM11:EN11"/>
    <mergeCell ref="A48:A57"/>
    <mergeCell ref="C7:H7"/>
    <mergeCell ref="C8:H8"/>
    <mergeCell ref="C47:H47"/>
    <mergeCell ref="J47:K47"/>
    <mergeCell ref="EK11:EL11"/>
    <mergeCell ref="CY10:CY11"/>
    <mergeCell ref="CZ10:DA10"/>
    <mergeCell ref="AO10:AV10"/>
    <mergeCell ref="AW10:BD10"/>
    <mergeCell ref="J6:K6"/>
    <mergeCell ref="J7:K7"/>
    <mergeCell ref="EG11:EH11"/>
    <mergeCell ref="EI11:EJ11"/>
    <mergeCell ref="A13:A19"/>
    <mergeCell ref="C6:H6"/>
    <mergeCell ref="J8:K8"/>
    <mergeCell ref="AN10:AN11"/>
    <mergeCell ref="DJ7:DO7"/>
    <mergeCell ref="J12:K12"/>
  </mergeCells>
  <conditionalFormatting sqref="C13:C78">
    <cfRule type="expression" priority="128" dxfId="0">
      <formula>N13=-1</formula>
    </cfRule>
    <cfRule type="expression" priority="129" dxfId="6">
      <formula>N13=0</formula>
    </cfRule>
    <cfRule type="expression" priority="130" dxfId="4">
      <formula>N13=1</formula>
    </cfRule>
  </conditionalFormatting>
  <conditionalFormatting sqref="D13:D46 D48:D78">
    <cfRule type="expression" priority="125" dxfId="0">
      <formula>O13=-1</formula>
    </cfRule>
    <cfRule type="expression" priority="126" dxfId="6">
      <formula>O13=0</formula>
    </cfRule>
    <cfRule type="expression" priority="127" dxfId="4">
      <formula>O13=1</formula>
    </cfRule>
  </conditionalFormatting>
  <conditionalFormatting sqref="E13:E46 E48:E78">
    <cfRule type="expression" priority="122" dxfId="0">
      <formula>P13=-1</formula>
    </cfRule>
    <cfRule type="expression" priority="123" dxfId="6">
      <formula>P13=0</formula>
    </cfRule>
    <cfRule type="expression" priority="124" dxfId="4">
      <formula>P13=1</formula>
    </cfRule>
  </conditionalFormatting>
  <conditionalFormatting sqref="F13:F46 F48:F78">
    <cfRule type="expression" priority="119" dxfId="0">
      <formula>Q13=-1</formula>
    </cfRule>
    <cfRule type="expression" priority="120" dxfId="6">
      <formula>Q13=0</formula>
    </cfRule>
    <cfRule type="expression" priority="121" dxfId="4">
      <formula>Q13=1</formula>
    </cfRule>
  </conditionalFormatting>
  <conditionalFormatting sqref="G13:G46 G48:G78">
    <cfRule type="expression" priority="116" dxfId="0">
      <formula>R13=-1</formula>
    </cfRule>
    <cfRule type="expression" priority="117" dxfId="6">
      <formula>R13=0</formula>
    </cfRule>
    <cfRule type="expression" priority="118" dxfId="4">
      <formula>R13=1</formula>
    </cfRule>
  </conditionalFormatting>
  <conditionalFormatting sqref="I13:I78 H13:H46 H48:H78">
    <cfRule type="expression" priority="113" dxfId="0">
      <formula>S13=-1</formula>
    </cfRule>
    <cfRule type="expression" priority="114" dxfId="6">
      <formula>S13=0</formula>
    </cfRule>
    <cfRule type="expression" priority="115" dxfId="4">
      <formula>S13=1</formula>
    </cfRule>
  </conditionalFormatting>
  <conditionalFormatting sqref="DJ13:DJ78">
    <cfRule type="expression" priority="106" dxfId="5">
      <formula>HG13=6</formula>
    </cfRule>
    <cfRule type="expression" priority="107" dxfId="3">
      <formula>HG13=5</formula>
    </cfRule>
    <cfRule type="expression" priority="108" dxfId="53">
      <formula>HG13=4</formula>
    </cfRule>
    <cfRule type="expression" priority="109" dxfId="0">
      <formula>HG13=3</formula>
    </cfRule>
    <cfRule type="expression" priority="110" dxfId="0">
      <formula>HG13=2</formula>
    </cfRule>
    <cfRule type="expression" priority="111" dxfId="50">
      <formula>HG13=1</formula>
    </cfRule>
    <cfRule type="expression" priority="112" dxfId="6">
      <formula>HG13=0</formula>
    </cfRule>
  </conditionalFormatting>
  <conditionalFormatting sqref="DK13:DK78">
    <cfRule type="expression" priority="99" dxfId="5">
      <formula>HI13=6</formula>
    </cfRule>
    <cfRule type="expression" priority="100" dxfId="3">
      <formula>HI13=5</formula>
    </cfRule>
    <cfRule type="expression" priority="101" dxfId="53">
      <formula>HI13=4</formula>
    </cfRule>
    <cfRule type="expression" priority="102" dxfId="0">
      <formula>HI13=3</formula>
    </cfRule>
    <cfRule type="expression" priority="103" dxfId="0">
      <formula>HI13=2</formula>
    </cfRule>
    <cfRule type="expression" priority="104" dxfId="50">
      <formula>HI13=1</formula>
    </cfRule>
    <cfRule type="expression" priority="105" dxfId="6">
      <formula>HI13=0</formula>
    </cfRule>
  </conditionalFormatting>
  <conditionalFormatting sqref="DJ10">
    <cfRule type="expression" priority="92" dxfId="5">
      <formula>HG10=6</formula>
    </cfRule>
    <cfRule type="expression" priority="93" dxfId="3">
      <formula>HG10=5</formula>
    </cfRule>
    <cfRule type="expression" priority="94" dxfId="53">
      <formula>HG10=4</formula>
    </cfRule>
    <cfRule type="expression" priority="95" dxfId="0">
      <formula>HG10=3</formula>
    </cfRule>
    <cfRule type="expression" priority="96" dxfId="0">
      <formula>HG10=2</formula>
    </cfRule>
    <cfRule type="expression" priority="97" dxfId="50">
      <formula>HG10=1</formula>
    </cfRule>
    <cfRule type="expression" priority="98" dxfId="6">
      <formula>HG10=0</formula>
    </cfRule>
  </conditionalFormatting>
  <conditionalFormatting sqref="DL13:DL78">
    <cfRule type="expression" priority="85" dxfId="5">
      <formula>HK13=6</formula>
    </cfRule>
    <cfRule type="expression" priority="86" dxfId="3">
      <formula>HK13=5</formula>
    </cfRule>
    <cfRule type="expression" priority="87" dxfId="53">
      <formula>HK13=4</formula>
    </cfRule>
    <cfRule type="expression" priority="88" dxfId="0">
      <formula>HK13=3</formula>
    </cfRule>
    <cfRule type="expression" priority="89" dxfId="0">
      <formula>HK13=2</formula>
    </cfRule>
    <cfRule type="expression" priority="90" dxfId="50">
      <formula>HK13=1</formula>
    </cfRule>
    <cfRule type="expression" priority="91" dxfId="6">
      <formula>HK13=0</formula>
    </cfRule>
  </conditionalFormatting>
  <conditionalFormatting sqref="DM13:DM78">
    <cfRule type="expression" priority="78" dxfId="5">
      <formula>HQ13=6</formula>
    </cfRule>
    <cfRule type="expression" priority="79" dxfId="3">
      <formula>HQ13=5</formula>
    </cfRule>
    <cfRule type="expression" priority="80" dxfId="53">
      <formula>HQ13=4</formula>
    </cfRule>
    <cfRule type="expression" priority="81" dxfId="0">
      <formula>HQ13=3</formula>
    </cfRule>
    <cfRule type="expression" priority="82" dxfId="0">
      <formula>HQ13=2</formula>
    </cfRule>
    <cfRule type="expression" priority="83" dxfId="50">
      <formula>HQ13=1</formula>
    </cfRule>
    <cfRule type="expression" priority="84" dxfId="6">
      <formula>HQ13=0</formula>
    </cfRule>
  </conditionalFormatting>
  <conditionalFormatting sqref="DN13:DN78">
    <cfRule type="expression" priority="71" dxfId="5">
      <formula>HS13=6</formula>
    </cfRule>
    <cfRule type="expression" priority="72" dxfId="3">
      <formula>HS13=5</formula>
    </cfRule>
    <cfRule type="expression" priority="73" dxfId="53">
      <formula>HS13=4</formula>
    </cfRule>
    <cfRule type="expression" priority="74" dxfId="0">
      <formula>HS13=3</formula>
    </cfRule>
    <cfRule type="expression" priority="75" dxfId="0">
      <formula>HS13=2</formula>
    </cfRule>
    <cfRule type="expression" priority="76" dxfId="50">
      <formula>HS13=1</formula>
    </cfRule>
    <cfRule type="expression" priority="77" dxfId="6">
      <formula>HS13=0</formula>
    </cfRule>
  </conditionalFormatting>
  <conditionalFormatting sqref="DO13:DO78">
    <cfRule type="expression" priority="64" dxfId="5">
      <formula>HU13=6</formula>
    </cfRule>
    <cfRule type="expression" priority="65" dxfId="3">
      <formula>HU13=5</formula>
    </cfRule>
    <cfRule type="expression" priority="66" dxfId="53">
      <formula>HU13=4</formula>
    </cfRule>
    <cfRule type="expression" priority="67" dxfId="0">
      <formula>HU13=3</formula>
    </cfRule>
    <cfRule type="expression" priority="68" dxfId="0">
      <formula>HU13=2</formula>
    </cfRule>
    <cfRule type="expression" priority="69" dxfId="50">
      <formula>HU13=1</formula>
    </cfRule>
    <cfRule type="expression" priority="70" dxfId="6">
      <formula>HU13=0</formula>
    </cfRule>
  </conditionalFormatting>
  <conditionalFormatting sqref="K13:K46 K48:K78">
    <cfRule type="expression" priority="57" dxfId="5">
      <formula>HU13=6</formula>
    </cfRule>
    <cfRule type="expression" priority="58" dxfId="4">
      <formula>HU13=5</formula>
    </cfRule>
    <cfRule type="expression" priority="59" dxfId="4">
      <formula>HU13=4</formula>
    </cfRule>
    <cfRule type="expression" priority="60" dxfId="0">
      <formula>HU13=3</formula>
    </cfRule>
    <cfRule type="expression" priority="61" dxfId="0">
      <formula>HU13=2</formula>
    </cfRule>
    <cfRule type="expression" priority="62" dxfId="50">
      <formula>HU13=1</formula>
    </cfRule>
    <cfRule type="expression" priority="63" dxfId="6">
      <formula>HU13=0</formula>
    </cfRule>
  </conditionalFormatting>
  <conditionalFormatting sqref="J13:J78">
    <cfRule type="expression" priority="50" dxfId="5">
      <formula>HK13=6</formula>
    </cfRule>
    <cfRule type="expression" priority="51" dxfId="3">
      <formula>HK13=5</formula>
    </cfRule>
    <cfRule type="expression" priority="52" dxfId="53">
      <formula>HK13=4</formula>
    </cfRule>
    <cfRule type="expression" priority="53" dxfId="0">
      <formula>HK13=3</formula>
    </cfRule>
    <cfRule type="expression" priority="54" dxfId="0">
      <formula>HK13=2</formula>
    </cfRule>
    <cfRule type="expression" priority="55" dxfId="50">
      <formula>HK13=1</formula>
    </cfRule>
    <cfRule type="expression" priority="56" dxfId="6">
      <formula>HK13=0</formula>
    </cfRule>
  </conditionalFormatting>
  <conditionalFormatting sqref="DJ13:DJ80">
    <cfRule type="expression" priority="43" dxfId="5">
      <formula>HG13=6</formula>
    </cfRule>
    <cfRule type="expression" priority="44" dxfId="4">
      <formula>HG13=5</formula>
    </cfRule>
    <cfRule type="expression" priority="45" dxfId="3">
      <formula>HG13=4</formula>
    </cfRule>
    <cfRule type="expression" priority="46" dxfId="0">
      <formula>HG13=3</formula>
    </cfRule>
    <cfRule type="expression" priority="47" dxfId="0">
      <formula>HG13=2</formula>
    </cfRule>
    <cfRule type="expression" priority="48" dxfId="0">
      <formula>HG13=1</formula>
    </cfRule>
    <cfRule type="expression" priority="49" dxfId="6">
      <formula>HG13=0</formula>
    </cfRule>
  </conditionalFormatting>
  <conditionalFormatting sqref="DK13:DK80">
    <cfRule type="expression" priority="36" dxfId="5">
      <formula>HI13=6</formula>
    </cfRule>
    <cfRule type="expression" priority="37" dxfId="4">
      <formula>HI13=5</formula>
    </cfRule>
    <cfRule type="expression" priority="38" dxfId="3">
      <formula>HI13=4</formula>
    </cfRule>
    <cfRule type="expression" priority="39" dxfId="0">
      <formula>HI13=3</formula>
    </cfRule>
    <cfRule type="expression" priority="40" dxfId="0">
      <formula>HI13=2</formula>
    </cfRule>
    <cfRule type="expression" priority="41" dxfId="0">
      <formula>HI13=1</formula>
    </cfRule>
    <cfRule type="expression" priority="42" dxfId="6">
      <formula>HI13=0</formula>
    </cfRule>
  </conditionalFormatting>
  <conditionalFormatting sqref="DJ9">
    <cfRule type="expression" priority="29" dxfId="5">
      <formula>HG9=6</formula>
    </cfRule>
    <cfRule type="expression" priority="30" dxfId="3">
      <formula>HG9=5</formula>
    </cfRule>
    <cfRule type="expression" priority="31" dxfId="3">
      <formula>HG9=4</formula>
    </cfRule>
    <cfRule type="expression" priority="32" dxfId="0">
      <formula>HG9=3</formula>
    </cfRule>
    <cfRule type="expression" priority="33" dxfId="0">
      <formula>HG9=2</formula>
    </cfRule>
    <cfRule type="expression" priority="34" dxfId="0">
      <formula>HG9=1</formula>
    </cfRule>
    <cfRule type="expression" priority="35" dxfId="6">
      <formula>HG9=0</formula>
    </cfRule>
  </conditionalFormatting>
  <conditionalFormatting sqref="DL13:DL80">
    <cfRule type="expression" priority="22" dxfId="5">
      <formula>HK13=6</formula>
    </cfRule>
    <cfRule type="expression" priority="23" dxfId="4">
      <formula>HK13=5</formula>
    </cfRule>
    <cfRule type="expression" priority="24" dxfId="3">
      <formula>HK13=4</formula>
    </cfRule>
    <cfRule type="expression" priority="25" dxfId="0">
      <formula>HK13=3</formula>
    </cfRule>
    <cfRule type="expression" priority="26" dxfId="0">
      <formula>HK13=2</formula>
    </cfRule>
    <cfRule type="expression" priority="27" dxfId="0">
      <formula>HK13=1</formula>
    </cfRule>
    <cfRule type="expression" priority="28" dxfId="6">
      <formula>HK13=0</formula>
    </cfRule>
  </conditionalFormatting>
  <conditionalFormatting sqref="DM13:DM80">
    <cfRule type="expression" priority="15" dxfId="5">
      <formula>HQ13=6</formula>
    </cfRule>
    <cfRule type="expression" priority="16" dxfId="4">
      <formula>HQ13=5</formula>
    </cfRule>
    <cfRule type="expression" priority="17" dxfId="3">
      <formula>HQ13=4</formula>
    </cfRule>
    <cfRule type="expression" priority="18" dxfId="0">
      <formula>HQ13=3</formula>
    </cfRule>
    <cfRule type="expression" priority="19" dxfId="0">
      <formula>HQ13=2</formula>
    </cfRule>
    <cfRule type="expression" priority="20" dxfId="0">
      <formula>HQ13=1</formula>
    </cfRule>
    <cfRule type="expression" priority="21" dxfId="6">
      <formula>HQ13=0</formula>
    </cfRule>
  </conditionalFormatting>
  <conditionalFormatting sqref="DN13:DN80">
    <cfRule type="expression" priority="8" dxfId="6" stopIfTrue="1">
      <formula>HS13=0</formula>
    </cfRule>
    <cfRule type="expression" priority="9" dxfId="5">
      <formula>HS13=6</formula>
    </cfRule>
    <cfRule type="expression" priority="10" dxfId="4">
      <formula>HS13=5</formula>
    </cfRule>
    <cfRule type="expression" priority="11" dxfId="3">
      <formula>HS13=4</formula>
    </cfRule>
    <cfRule type="expression" priority="12" dxfId="0">
      <formula>HS13=3</formula>
    </cfRule>
    <cfRule type="expression" priority="13" dxfId="0">
      <formula>HS13=2</formula>
    </cfRule>
    <cfRule type="expression" priority="14" dxfId="0">
      <formula>HS13=1</formula>
    </cfRule>
  </conditionalFormatting>
  <conditionalFormatting sqref="DO13:DO80">
    <cfRule type="expression" priority="1" dxfId="6" stopIfTrue="1">
      <formula>HU13=0</formula>
    </cfRule>
    <cfRule type="expression" priority="2" dxfId="5">
      <formula>HU13=6</formula>
    </cfRule>
    <cfRule type="expression" priority="3" dxfId="4">
      <formula>HU13=5</formula>
    </cfRule>
    <cfRule type="expression" priority="4" dxfId="3">
      <formula>HU13=4</formula>
    </cfRule>
    <cfRule type="expression" priority="5" dxfId="0">
      <formula>HU13=3</formula>
    </cfRule>
    <cfRule type="expression" priority="6" dxfId="0">
      <formula>HU13=2</formula>
    </cfRule>
    <cfRule type="expression" priority="7" dxfId="0">
      <formula>HU13=1</formula>
    </cfRule>
  </conditionalFormatting>
  <hyperlinks>
    <hyperlink ref="A1" r:id="rId1" display="http://www.oecd-ilibrary.org/"/>
  </hyperlinks>
  <printOptions/>
  <pageMargins left="0.25" right="0.25" top="0.75" bottom="0.75" header="0.3" footer="0.3"/>
  <pageSetup fitToHeight="1" fitToWidth="1" horizontalDpi="600" verticalDpi="600" orientation="portrait" paperSize="9" scale="4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Vayssettes_S</dc:creator>
  <cp:keywords/>
  <dc:description/>
  <cp:lastModifiedBy>finat-duclos_v</cp:lastModifiedBy>
  <cp:lastPrinted>2010-10-08T12:14:51Z</cp:lastPrinted>
  <dcterms:created xsi:type="dcterms:W3CDTF">2007-02-05T11:04:33Z</dcterms:created>
  <dcterms:modified xsi:type="dcterms:W3CDTF">2011-01-11T11:41:48Z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0x010100069F40441502024F85556C115B5E084D</vt:lpwstr>
  </property>
  <property fmtid="{D5CDD505-2E9C-101B-9397-08002B2CF9AE}" pid="4" name="Pub Section">
    <vt:lpwstr>E. Vol.  2 - Student  Background</vt:lpwstr>
  </property>
  <property fmtid="{D5CDD505-2E9C-101B-9397-08002B2CF9AE}" pid="5" name="Language">
    <vt:lpwstr>ENG</vt:lpwstr>
  </property>
</Properties>
</file>