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480" yWindow="195" windowWidth="20730" windowHeight="11700"/>
  </bookViews>
  <sheets>
    <sheet name="Sheet1" sheetId="1" r:id="rId1"/>
  </sheets>
  <calcPr calcId="162913"/>
</workbook>
</file>

<file path=xl/calcChain.xml><?xml version="1.0" encoding="utf-8"?>
<calcChain xmlns="http://schemas.openxmlformats.org/spreadsheetml/2006/main">
  <c r="H29" i="1" l="1"/>
  <c r="I29" i="1" s="1"/>
  <c r="F29" i="1"/>
  <c r="D29" i="1"/>
  <c r="J29" i="1" l="1"/>
  <c r="K29" i="1" s="1"/>
  <c r="D28" i="1"/>
  <c r="H28" i="1" s="1"/>
  <c r="I28" i="1" s="1"/>
  <c r="F28" i="1"/>
  <c r="J28" i="1" l="1"/>
  <c r="K28" i="1" s="1"/>
  <c r="F10" i="1"/>
  <c r="F11" i="1"/>
  <c r="F12" i="1"/>
  <c r="F13" i="1"/>
  <c r="F14" i="1"/>
  <c r="F15" i="1"/>
  <c r="F16" i="1"/>
  <c r="F17" i="1"/>
  <c r="F18" i="1"/>
  <c r="F19" i="1"/>
  <c r="F20" i="1"/>
  <c r="F21" i="1"/>
  <c r="F22" i="1"/>
  <c r="F23" i="1"/>
  <c r="F24" i="1"/>
  <c r="F25" i="1"/>
  <c r="F26" i="1"/>
  <c r="F27" i="1"/>
  <c r="F30" i="1"/>
  <c r="F31" i="1"/>
  <c r="F32" i="1"/>
  <c r="F33" i="1"/>
  <c r="F34" i="1"/>
  <c r="F35" i="1"/>
  <c r="F36" i="1"/>
  <c r="F37" i="1"/>
  <c r="F38" i="1"/>
  <c r="F39" i="1"/>
  <c r="F40" i="1"/>
  <c r="F41" i="1"/>
  <c r="F42" i="1"/>
  <c r="F43" i="1"/>
  <c r="F44" i="1"/>
  <c r="I44" i="1" s="1"/>
  <c r="D10" i="1"/>
  <c r="D11" i="1"/>
  <c r="D12" i="1"/>
  <c r="D13" i="1"/>
  <c r="D14" i="1"/>
  <c r="D15" i="1"/>
  <c r="D16" i="1"/>
  <c r="D17" i="1"/>
  <c r="D18" i="1"/>
  <c r="D19" i="1"/>
  <c r="D20" i="1"/>
  <c r="D21" i="1"/>
  <c r="D22" i="1"/>
  <c r="D23" i="1"/>
  <c r="D24" i="1"/>
  <c r="D25" i="1"/>
  <c r="D26" i="1"/>
  <c r="D27" i="1"/>
  <c r="D30" i="1"/>
  <c r="D31" i="1"/>
  <c r="D32" i="1"/>
  <c r="D33" i="1"/>
  <c r="D34" i="1"/>
  <c r="D35" i="1"/>
  <c r="D36" i="1"/>
  <c r="D37" i="1"/>
  <c r="D38" i="1"/>
  <c r="D39" i="1"/>
  <c r="D40" i="1"/>
  <c r="D41" i="1"/>
  <c r="D42" i="1"/>
  <c r="D43" i="1"/>
  <c r="D44" i="1"/>
  <c r="J44" i="1" l="1"/>
  <c r="K44" i="1" s="1"/>
  <c r="H42" i="1"/>
  <c r="I42" i="1" s="1"/>
  <c r="H38" i="1"/>
  <c r="I38" i="1" s="1"/>
  <c r="H34" i="1"/>
  <c r="I34" i="1" s="1"/>
  <c r="H30" i="1"/>
  <c r="I30" i="1" s="1"/>
  <c r="H24" i="1"/>
  <c r="I24" i="1" s="1"/>
  <c r="H20" i="1"/>
  <c r="I20" i="1" s="1"/>
  <c r="H16" i="1"/>
  <c r="I16" i="1" s="1"/>
  <c r="H12" i="1"/>
  <c r="I12" i="1" s="1"/>
  <c r="H41" i="1"/>
  <c r="I41" i="1" s="1"/>
  <c r="H37" i="1"/>
  <c r="I37" i="1" s="1"/>
  <c r="H33" i="1"/>
  <c r="I33" i="1" s="1"/>
  <c r="H27" i="1"/>
  <c r="I27" i="1" s="1"/>
  <c r="H23" i="1"/>
  <c r="I23" i="1" s="1"/>
  <c r="H19" i="1"/>
  <c r="I19" i="1" s="1"/>
  <c r="H15" i="1"/>
  <c r="I15" i="1" s="1"/>
  <c r="H11" i="1"/>
  <c r="I11" i="1" s="1"/>
  <c r="H43" i="1"/>
  <c r="I43" i="1" s="1"/>
  <c r="H39" i="1"/>
  <c r="I39" i="1" s="1"/>
  <c r="J39" i="1" s="1"/>
  <c r="H35" i="1"/>
  <c r="I35" i="1" s="1"/>
  <c r="J35" i="1" s="1"/>
  <c r="H31" i="1"/>
  <c r="I31" i="1" s="1"/>
  <c r="H25" i="1"/>
  <c r="I25" i="1" s="1"/>
  <c r="H21" i="1"/>
  <c r="I21" i="1" s="1"/>
  <c r="H17" i="1"/>
  <c r="I17" i="1" s="1"/>
  <c r="I13" i="1"/>
  <c r="H40" i="1"/>
  <c r="I40" i="1" s="1"/>
  <c r="H36" i="1"/>
  <c r="I36" i="1" s="1"/>
  <c r="H32" i="1"/>
  <c r="I32" i="1" s="1"/>
  <c r="H26" i="1"/>
  <c r="I26" i="1" s="1"/>
  <c r="H22" i="1"/>
  <c r="I22" i="1" s="1"/>
  <c r="H18" i="1"/>
  <c r="I18" i="1" s="1"/>
  <c r="H14" i="1"/>
  <c r="I14" i="1" s="1"/>
  <c r="H10" i="1"/>
  <c r="I10" i="1" s="1"/>
  <c r="J43" i="1"/>
  <c r="F9" i="1"/>
  <c r="D9" i="1"/>
  <c r="J14" i="1" l="1"/>
  <c r="K14" i="1" s="1"/>
  <c r="J32" i="1"/>
  <c r="K32" i="1" s="1"/>
  <c r="J17" i="1"/>
  <c r="K17" i="1" s="1"/>
  <c r="K35" i="1"/>
  <c r="J15" i="1"/>
  <c r="K15" i="1" s="1"/>
  <c r="J16" i="1"/>
  <c r="K16" i="1" s="1"/>
  <c r="J34" i="1"/>
  <c r="K34" i="1" s="1"/>
  <c r="J18" i="1"/>
  <c r="K18" i="1" s="1"/>
  <c r="J36" i="1"/>
  <c r="K36" i="1" s="1"/>
  <c r="J21" i="1"/>
  <c r="K21" i="1" s="1"/>
  <c r="K39" i="1"/>
  <c r="J19" i="1"/>
  <c r="K19" i="1" s="1"/>
  <c r="J37" i="1"/>
  <c r="K37" i="1" s="1"/>
  <c r="J20" i="1"/>
  <c r="K20" i="1" s="1"/>
  <c r="J38" i="1"/>
  <c r="K38" i="1" s="1"/>
  <c r="J22" i="1"/>
  <c r="K22" i="1" s="1"/>
  <c r="J40" i="1"/>
  <c r="K40" i="1" s="1"/>
  <c r="J25" i="1"/>
  <c r="K25" i="1" s="1"/>
  <c r="K43" i="1"/>
  <c r="J23" i="1"/>
  <c r="K23" i="1" s="1"/>
  <c r="J41" i="1"/>
  <c r="K41" i="1" s="1"/>
  <c r="J24" i="1"/>
  <c r="K24" i="1" s="1"/>
  <c r="J42" i="1"/>
  <c r="K42" i="1" s="1"/>
  <c r="J10" i="1"/>
  <c r="K10" i="1" s="1"/>
  <c r="J26" i="1"/>
  <c r="K26" i="1" s="1"/>
  <c r="J13" i="1"/>
  <c r="K13" i="1" s="1"/>
  <c r="J31" i="1"/>
  <c r="K31" i="1" s="1"/>
  <c r="J11" i="1"/>
  <c r="K11" i="1" s="1"/>
  <c r="J27" i="1"/>
  <c r="K27" i="1" s="1"/>
  <c r="J12" i="1"/>
  <c r="K12" i="1" s="1"/>
  <c r="J30" i="1"/>
  <c r="K30" i="1" s="1"/>
  <c r="J33" i="1"/>
  <c r="K33" i="1" s="1"/>
  <c r="H9" i="1"/>
  <c r="I9" i="1" s="1"/>
  <c r="J9" i="1" l="1"/>
  <c r="K9" i="1" s="1"/>
</calcChain>
</file>

<file path=xl/sharedStrings.xml><?xml version="1.0" encoding="utf-8"?>
<sst xmlns="http://schemas.openxmlformats.org/spreadsheetml/2006/main" count="105" uniqueCount="82">
  <si>
    <t>Total tax</t>
  </si>
  <si>
    <t>Total price</t>
  </si>
  <si>
    <t>National currency</t>
  </si>
  <si>
    <t>USD</t>
  </si>
  <si>
    <t>Czech Republic</t>
  </si>
  <si>
    <t>Estonia</t>
  </si>
  <si>
    <t>Greece</t>
  </si>
  <si>
    <t>Ireland</t>
  </si>
  <si>
    <t>Italy</t>
  </si>
  <si>
    <t>Turkey</t>
  </si>
  <si>
    <t>-</t>
  </si>
  <si>
    <t>Country</t>
  </si>
  <si>
    <t>Australia</t>
  </si>
  <si>
    <t>Belgium</t>
  </si>
  <si>
    <t>Denmark</t>
  </si>
  <si>
    <t>Japan</t>
  </si>
  <si>
    <t>Korea</t>
  </si>
  <si>
    <t>Netherlands</t>
  </si>
  <si>
    <t>New Zealand</t>
  </si>
  <si>
    <t>Norway</t>
  </si>
  <si>
    <t>United Kingdom</t>
  </si>
  <si>
    <t>Total tax as % of total price</t>
  </si>
  <si>
    <t>%</t>
  </si>
  <si>
    <t>AUD</t>
  </si>
  <si>
    <t>EUR</t>
  </si>
  <si>
    <t>CAD</t>
  </si>
  <si>
    <t>CLP</t>
  </si>
  <si>
    <t>CZK</t>
  </si>
  <si>
    <t>DKK</t>
  </si>
  <si>
    <t>HUF</t>
  </si>
  <si>
    <t>ISK</t>
  </si>
  <si>
    <t>ILS</t>
  </si>
  <si>
    <t>JPY</t>
  </si>
  <si>
    <t>KRW</t>
  </si>
  <si>
    <t>MXN</t>
  </si>
  <si>
    <t>NZD</t>
  </si>
  <si>
    <t>NOK</t>
  </si>
  <si>
    <t>PLN</t>
  </si>
  <si>
    <t>SEK</t>
  </si>
  <si>
    <t>CHF</t>
  </si>
  <si>
    <t>TRY</t>
  </si>
  <si>
    <t>GBP</t>
  </si>
  <si>
    <t>VAT amount</t>
  </si>
  <si>
    <t>Currency</t>
  </si>
  <si>
    <t>Latvia</t>
  </si>
  <si>
    <t>Conversion of national currency in USD: conversion rates are average market rates (2015) published in OECD Monthly Monetary Statistics (stats.oecd.org). See Annex A</t>
  </si>
  <si>
    <t>*See country notes</t>
  </si>
  <si>
    <t>Austria*</t>
  </si>
  <si>
    <t>Canada*</t>
  </si>
  <si>
    <t>Chile*</t>
  </si>
  <si>
    <t>Finland*</t>
  </si>
  <si>
    <t>France*</t>
  </si>
  <si>
    <t>Germany*</t>
  </si>
  <si>
    <t>Hungary*</t>
  </si>
  <si>
    <t>Iceland*</t>
  </si>
  <si>
    <t>Israel*</t>
  </si>
  <si>
    <t>Luxembourg*</t>
  </si>
  <si>
    <t>Mexico*</t>
  </si>
  <si>
    <t>Portugal*</t>
  </si>
  <si>
    <t>Slovak Republic*</t>
  </si>
  <si>
    <t>Slovenia*</t>
  </si>
  <si>
    <t>Spain*</t>
  </si>
  <si>
    <t>Sweden*</t>
  </si>
  <si>
    <t>Switzerland*</t>
  </si>
  <si>
    <t>United States*</t>
  </si>
  <si>
    <t>Poland*</t>
  </si>
  <si>
    <t>Market Rates 2017</t>
  </si>
  <si>
    <t>Ex-tax price (2)</t>
  </si>
  <si>
    <t>Excise (3)</t>
  </si>
  <si>
    <t>VAT rate (4)</t>
  </si>
  <si>
    <t>2. Pre-tax price is the price excluding VAT and excise</t>
  </si>
  <si>
    <t xml:space="preserve">3. Excise taxes are expressed in local currency/USD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t>
  </si>
  <si>
    <t>4. GST for Australia, Canada and New Zealand, sales taxes for the United States and Consumption Tax for Japan. VAT for all other countries.</t>
  </si>
  <si>
    <t>Lithuania</t>
  </si>
  <si>
    <t>1. Prices and taxes as at 4th Quarter 2017.</t>
  </si>
  <si>
    <r>
      <t>Source:</t>
    </r>
    <r>
      <rPr>
        <sz val="8"/>
        <rFont val="Helvetica"/>
        <family val="2"/>
      </rPr>
      <t xml:space="preserve">  International Energy Agency, Energy Prices and Taxes, national delegates</t>
    </r>
  </si>
  <si>
    <t xml:space="preserve">        Table 3.A.7   Taxation of automotive diesel (per litre), 2017 (1)</t>
  </si>
  <si>
    <t>Consumption Tax Trends 2018 - © OECD 2018</t>
  </si>
  <si>
    <t>Chapter 3</t>
  </si>
  <si>
    <t>Table 3.7. Taxation of automotive diesel</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</si>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</sst>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0" x14ac:knownFonts="1">
    <font>
      <sz val="10"/>
      <color theme="1"/>
      <name val="Arial"/>
      <family val="2"/>
    </font>
    <font>
      <b/>
      <sz val="8"/>
      <name val="Helvetica"/>
      <family val="2"/>
    </font>
    <font>
      <sz val="8"/>
      <name val="Helvetica"/>
      <family val="2"/>
    </font>
    <font>
      <sz val="9"/>
      <name val="Arial"/>
      <family val="2"/>
    </font>
    <font>
      <sz val="8"/>
      <name val="Arial"/>
      <family val="2"/>
    </font>
    <font>
      <i/>
      <sz val="8"/>
      <name val="Helvetica"/>
      <family val="2"/>
    </font>
    <font>
      <b/>
      <sz val="8"/>
      <name val="Helvetica"/>
      <family val="2"/>
    </font>
    <font>
      <sz val="8"/>
      <name val="Helvetica"/>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0F8FF"/>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rgb="FFC0C0C0"/>
      </bottom>
      <diagonal/>
    </border>
    <border>
      <left/>
      <right/>
      <top/>
      <bottom style="thin">
        <color rgb="FFC0C0C0"/>
      </bottom>
      <diagonal/>
    </border>
    <border>
      <left style="thin">
        <color indexed="64"/>
      </left>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style="thin">
        <color indexed="64"/>
      </right>
      <top style="thin">
        <color rgb="FFC0C0C0"/>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2" fillId="0" borderId="0" xfId="0" applyFont="1"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Alignment="1">
      <alignment horizontal="center" wrapText="1"/>
    </xf>
    <xf numFmtId="2" fontId="4" fillId="0" borderId="4" xfId="0" applyNumberFormat="1" applyFont="1" applyBorder="1" applyAlignment="1">
      <alignment horizontal="right"/>
    </xf>
    <xf numFmtId="2" fontId="4" fillId="2" borderId="4" xfId="0" applyNumberFormat="1" applyFont="1" applyFill="1" applyBorder="1" applyAlignment="1">
      <alignment horizontal="right"/>
    </xf>
    <xf numFmtId="0" fontId="1" fillId="0" borderId="2" xfId="0" applyFont="1" applyFill="1" applyBorder="1" applyAlignment="1">
      <alignment horizontal="center" vertical="center"/>
    </xf>
    <xf numFmtId="2" fontId="4" fillId="0" borderId="7" xfId="0" applyNumberFormat="1" applyFont="1" applyBorder="1" applyAlignment="1">
      <alignment horizontal="right"/>
    </xf>
    <xf numFmtId="0" fontId="1" fillId="0" borderId="0" xfId="0" applyFont="1" applyFill="1" applyBorder="1" applyAlignment="1">
      <alignment horizontal="center" vertical="center" wrapText="1"/>
    </xf>
    <xf numFmtId="2" fontId="4" fillId="0" borderId="8" xfId="0" applyNumberFormat="1" applyFont="1" applyBorder="1" applyAlignment="1">
      <alignment horizontal="right"/>
    </xf>
    <xf numFmtId="2" fontId="4" fillId="0" borderId="9" xfId="0" applyNumberFormat="1" applyFont="1" applyBorder="1" applyAlignment="1">
      <alignment horizontal="left"/>
    </xf>
    <xf numFmtId="2" fontId="4" fillId="2" borderId="10" xfId="0" applyNumberFormat="1" applyFont="1" applyFill="1" applyBorder="1" applyAlignment="1">
      <alignment horizontal="left"/>
    </xf>
    <xf numFmtId="2" fontId="4" fillId="2" borderId="11" xfId="0" applyNumberFormat="1" applyFont="1" applyFill="1" applyBorder="1" applyAlignment="1">
      <alignment horizontal="right"/>
    </xf>
    <xf numFmtId="2" fontId="4" fillId="0" borderId="10" xfId="0" applyNumberFormat="1" applyFont="1" applyBorder="1" applyAlignment="1">
      <alignment horizontal="left"/>
    </xf>
    <xf numFmtId="2" fontId="4" fillId="0" borderId="11" xfId="0" applyNumberFormat="1" applyFont="1" applyBorder="1" applyAlignment="1">
      <alignment horizontal="right"/>
    </xf>
    <xf numFmtId="2" fontId="4" fillId="2" borderId="12" xfId="0" applyNumberFormat="1" applyFont="1" applyFill="1" applyBorder="1" applyAlignment="1">
      <alignment horizontal="left"/>
    </xf>
    <xf numFmtId="2" fontId="4" fillId="2" borderId="13" xfId="0" applyNumberFormat="1" applyFont="1" applyFill="1" applyBorder="1" applyAlignment="1">
      <alignment horizontal="right"/>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2" fontId="4" fillId="0" borderId="9" xfId="0" applyNumberFormat="1" applyFont="1" applyBorder="1" applyAlignment="1">
      <alignment horizontal="center"/>
    </xf>
    <xf numFmtId="2" fontId="4" fillId="2" borderId="10" xfId="0" applyNumberFormat="1" applyFont="1" applyFill="1" applyBorder="1" applyAlignment="1">
      <alignment horizontal="center"/>
    </xf>
    <xf numFmtId="2" fontId="4" fillId="0" borderId="10" xfId="0" applyNumberFormat="1" applyFont="1" applyBorder="1" applyAlignment="1">
      <alignment horizontal="center"/>
    </xf>
    <xf numFmtId="2" fontId="4" fillId="2" borderId="12" xfId="0" applyNumberFormat="1" applyFont="1" applyFill="1" applyBorder="1" applyAlignment="1">
      <alignment horizontal="center"/>
    </xf>
    <xf numFmtId="164" fontId="4" fillId="0" borderId="7" xfId="0" applyNumberFormat="1" applyFont="1" applyBorder="1" applyAlignment="1">
      <alignment horizontal="right"/>
    </xf>
    <xf numFmtId="164" fontId="4" fillId="2" borderId="11" xfId="0" applyNumberFormat="1" applyFont="1" applyFill="1" applyBorder="1" applyAlignment="1">
      <alignment horizontal="right"/>
    </xf>
    <xf numFmtId="164" fontId="4" fillId="0" borderId="11" xfId="0" applyNumberFormat="1" applyFont="1" applyBorder="1" applyAlignment="1">
      <alignment horizontal="right"/>
    </xf>
    <xf numFmtId="164" fontId="4" fillId="2" borderId="13" xfId="0" applyNumberFormat="1" applyFont="1" applyFill="1" applyBorder="1" applyAlignment="1">
      <alignment horizontal="right"/>
    </xf>
    <xf numFmtId="164" fontId="4" fillId="0" borderId="9" xfId="0" applyNumberFormat="1" applyFont="1" applyBorder="1" applyAlignment="1">
      <alignment horizontal="right"/>
    </xf>
    <xf numFmtId="164" fontId="4" fillId="2" borderId="10" xfId="0" applyNumberFormat="1" applyFont="1" applyFill="1" applyBorder="1" applyAlignment="1">
      <alignment horizontal="right"/>
    </xf>
    <xf numFmtId="164" fontId="4" fillId="0" borderId="10" xfId="0" applyNumberFormat="1" applyFont="1" applyBorder="1" applyAlignment="1">
      <alignment horizontal="right"/>
    </xf>
    <xf numFmtId="164" fontId="4" fillId="2" borderId="12" xfId="0" applyNumberFormat="1" applyFont="1" applyFill="1" applyBorder="1" applyAlignment="1">
      <alignment horizontal="right"/>
    </xf>
    <xf numFmtId="165" fontId="4" fillId="0" borderId="7" xfId="0" applyNumberFormat="1" applyFont="1" applyBorder="1" applyAlignment="1">
      <alignment horizontal="right"/>
    </xf>
    <xf numFmtId="165" fontId="4" fillId="2" borderId="11" xfId="0" applyNumberFormat="1" applyFont="1" applyFill="1" applyBorder="1" applyAlignment="1">
      <alignment horizontal="right"/>
    </xf>
    <xf numFmtId="165" fontId="4" fillId="0" borderId="11" xfId="0" applyNumberFormat="1" applyFont="1" applyBorder="1" applyAlignment="1">
      <alignment horizontal="right"/>
    </xf>
    <xf numFmtId="165" fontId="4" fillId="2" borderId="13" xfId="0" applyNumberFormat="1" applyFont="1" applyFill="1" applyBorder="1" applyAlignment="1">
      <alignment horizontal="right"/>
    </xf>
    <xf numFmtId="0" fontId="7"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0" xfId="0" applyFont="1" applyFill="1" applyBorder="1" applyAlignment="1">
      <alignment horizontal="left" wrapText="1"/>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3" borderId="0" xfId="0"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zoomScaleNormal="100" workbookViewId="0"/>
  </sheetViews>
  <sheetFormatPr defaultRowHeight="12.75" x14ac:dyDescent="0.2"/>
  <cols>
    <col min="1" max="1" width="16.7109375" customWidth="1"/>
    <col min="2" max="2" width="8.42578125" customWidth="1"/>
    <col min="3" max="3" width="10" customWidth="1"/>
    <col min="4" max="4" width="10.28515625" customWidth="1"/>
  </cols>
  <sheetData>
    <row r="1" spans="1:13" s="56" customFormat="1" x14ac:dyDescent="0.2">
      <c r="A1" s="57" t="s">
        <v>77</v>
      </c>
    </row>
    <row r="2" spans="1:13" s="56" customFormat="1" x14ac:dyDescent="0.2">
      <c r="A2" s="56" t="s">
        <v>78</v>
      </c>
      <c r="B2" s="56" t="s">
        <v>79</v>
      </c>
    </row>
    <row r="3" spans="1:13" s="56" customFormat="1" x14ac:dyDescent="0.2">
      <c r="A3" s="56" t="s">
        <v>80</v>
      </c>
    </row>
    <row r="4" spans="1:13" s="56" customFormat="1" x14ac:dyDescent="0.2">
      <c r="A4" s="57" t="s">
        <v>81</v>
      </c>
    </row>
    <row r="5" spans="1:13" s="56" customFormat="1" x14ac:dyDescent="0.2"/>
    <row r="6" spans="1:13" ht="12.75" customHeight="1" x14ac:dyDescent="0.2">
      <c r="A6" s="49" t="s">
        <v>76</v>
      </c>
      <c r="B6" s="49"/>
      <c r="C6" s="49"/>
      <c r="D6" s="49"/>
      <c r="E6" s="49"/>
      <c r="F6" s="49"/>
      <c r="G6" s="49"/>
      <c r="H6" s="49"/>
      <c r="I6" s="49"/>
      <c r="J6" s="49"/>
      <c r="K6" s="49"/>
      <c r="L6" s="11"/>
      <c r="M6" s="1"/>
    </row>
    <row r="7" spans="1:13" ht="22.5" x14ac:dyDescent="0.2">
      <c r="A7" s="46" t="s">
        <v>11</v>
      </c>
      <c r="B7" s="23"/>
      <c r="C7" s="54" t="s">
        <v>67</v>
      </c>
      <c r="D7" s="55"/>
      <c r="E7" s="44" t="s">
        <v>68</v>
      </c>
      <c r="F7" s="45"/>
      <c r="G7" s="20" t="s">
        <v>69</v>
      </c>
      <c r="H7" s="21" t="s">
        <v>42</v>
      </c>
      <c r="I7" s="21" t="s">
        <v>0</v>
      </c>
      <c r="J7" s="9" t="s">
        <v>1</v>
      </c>
      <c r="K7" s="49" t="s">
        <v>21</v>
      </c>
      <c r="L7" s="11"/>
      <c r="M7" s="1"/>
    </row>
    <row r="8" spans="1:13" ht="36" x14ac:dyDescent="0.2">
      <c r="A8" s="47"/>
      <c r="B8" s="24" t="s">
        <v>43</v>
      </c>
      <c r="C8" s="4" t="s">
        <v>2</v>
      </c>
      <c r="D8" s="4" t="s">
        <v>3</v>
      </c>
      <c r="E8" s="4" t="s">
        <v>2</v>
      </c>
      <c r="F8" s="5" t="s">
        <v>3</v>
      </c>
      <c r="G8" s="3" t="s">
        <v>22</v>
      </c>
      <c r="H8" s="2" t="s">
        <v>3</v>
      </c>
      <c r="I8" s="2" t="s">
        <v>3</v>
      </c>
      <c r="J8" s="2" t="s">
        <v>3</v>
      </c>
      <c r="K8" s="49"/>
      <c r="L8" s="11"/>
      <c r="M8" s="6" t="s">
        <v>66</v>
      </c>
    </row>
    <row r="9" spans="1:13" x14ac:dyDescent="0.2">
      <c r="A9" s="13" t="s">
        <v>12</v>
      </c>
      <c r="B9" s="25" t="s">
        <v>23</v>
      </c>
      <c r="C9" s="29">
        <v>0.74399999999999999</v>
      </c>
      <c r="D9" s="29">
        <f t="shared" ref="D9:D44" si="0">C9/M9</f>
        <v>0.57011494252873562</v>
      </c>
      <c r="E9" s="29">
        <v>0.40300000000000002</v>
      </c>
      <c r="F9" s="29">
        <f t="shared" ref="F9:F44" si="1">E9/M9</f>
        <v>0.30881226053639849</v>
      </c>
      <c r="G9" s="10">
        <v>10</v>
      </c>
      <c r="H9" s="29">
        <f>SUM(D9,F9)*(G9/100)</f>
        <v>8.7892720306513406E-2</v>
      </c>
      <c r="I9" s="33">
        <f>SUM(H9,F9)</f>
        <v>0.39670498084291189</v>
      </c>
      <c r="J9" s="29">
        <f>SUM(D9,I9)</f>
        <v>0.96681992337164746</v>
      </c>
      <c r="K9" s="37">
        <f>(I9*100)/J9</f>
        <v>41.031941031941038</v>
      </c>
      <c r="L9" s="12"/>
      <c r="M9" s="7">
        <v>1.3049999999999999</v>
      </c>
    </row>
    <row r="10" spans="1:13" x14ac:dyDescent="0.2">
      <c r="A10" s="14" t="s">
        <v>47</v>
      </c>
      <c r="B10" s="26" t="s">
        <v>24</v>
      </c>
      <c r="C10" s="30">
        <v>0.39</v>
      </c>
      <c r="D10" s="30">
        <f t="shared" si="0"/>
        <v>0.43968432919954903</v>
      </c>
      <c r="E10" s="30">
        <v>0.41</v>
      </c>
      <c r="F10" s="30">
        <f t="shared" si="1"/>
        <v>0.46223224351747461</v>
      </c>
      <c r="G10" s="15">
        <v>20</v>
      </c>
      <c r="H10" s="30">
        <f t="shared" ref="H10:H43" si="2">SUM(D10,F10)*(G10/100)</f>
        <v>0.18038331454340473</v>
      </c>
      <c r="I10" s="34">
        <f t="shared" ref="I10:I44" si="3">SUM(H10,F10)</f>
        <v>0.64261555806087933</v>
      </c>
      <c r="J10" s="30">
        <f t="shared" ref="J10:J44" si="4">SUM(D10,I10)</f>
        <v>1.0822998872604284</v>
      </c>
      <c r="K10" s="38">
        <f t="shared" ref="K10:K44" si="5">(I10*100)/J10</f>
        <v>59.374999999999993</v>
      </c>
      <c r="L10" s="12"/>
      <c r="M10" s="8">
        <v>0.88700000000000001</v>
      </c>
    </row>
    <row r="11" spans="1:13" x14ac:dyDescent="0.2">
      <c r="A11" s="16" t="s">
        <v>13</v>
      </c>
      <c r="B11" s="27" t="s">
        <v>24</v>
      </c>
      <c r="C11" s="31">
        <v>0.6</v>
      </c>
      <c r="D11" s="31">
        <f t="shared" si="0"/>
        <v>0.67643742953776775</v>
      </c>
      <c r="E11" s="31">
        <v>0.53</v>
      </c>
      <c r="F11" s="31">
        <f t="shared" si="1"/>
        <v>0.59751972942502818</v>
      </c>
      <c r="G11" s="17">
        <v>21</v>
      </c>
      <c r="H11" s="31">
        <f t="shared" si="2"/>
        <v>0.26753100338218716</v>
      </c>
      <c r="I11" s="35">
        <f t="shared" si="3"/>
        <v>0.86505073280721534</v>
      </c>
      <c r="J11" s="31">
        <f t="shared" si="4"/>
        <v>1.541488162344983</v>
      </c>
      <c r="K11" s="39">
        <f t="shared" si="5"/>
        <v>56.117896584509623</v>
      </c>
      <c r="L11" s="12"/>
      <c r="M11" s="7">
        <v>0.88700000000000001</v>
      </c>
    </row>
    <row r="12" spans="1:13" x14ac:dyDescent="0.2">
      <c r="A12" s="14" t="s">
        <v>48</v>
      </c>
      <c r="B12" s="26" t="s">
        <v>25</v>
      </c>
      <c r="C12" s="30">
        <v>0.86099999999999999</v>
      </c>
      <c r="D12" s="30">
        <f t="shared" si="0"/>
        <v>0.66332819722650227</v>
      </c>
      <c r="E12" s="30">
        <v>0.19400000000000001</v>
      </c>
      <c r="F12" s="30">
        <f t="shared" si="1"/>
        <v>0.14946070878274267</v>
      </c>
      <c r="G12" s="15">
        <v>11.97</v>
      </c>
      <c r="H12" s="30">
        <f t="shared" si="2"/>
        <v>9.7290832049306622E-2</v>
      </c>
      <c r="I12" s="34">
        <f t="shared" si="3"/>
        <v>0.24675154083204931</v>
      </c>
      <c r="J12" s="30">
        <f t="shared" si="4"/>
        <v>0.91007973805855158</v>
      </c>
      <c r="K12" s="38">
        <f t="shared" si="5"/>
        <v>27.113178165952544</v>
      </c>
      <c r="L12" s="12"/>
      <c r="M12" s="8">
        <v>1.298</v>
      </c>
    </row>
    <row r="13" spans="1:13" x14ac:dyDescent="0.2">
      <c r="A13" s="16" t="s">
        <v>49</v>
      </c>
      <c r="B13" s="27" t="s">
        <v>26</v>
      </c>
      <c r="C13" s="31">
        <v>373.91</v>
      </c>
      <c r="D13" s="31">
        <f t="shared" si="0"/>
        <v>0.57627991134866552</v>
      </c>
      <c r="E13" s="31">
        <v>75.78</v>
      </c>
      <c r="F13" s="31">
        <f t="shared" si="1"/>
        <v>0.11679412607847309</v>
      </c>
      <c r="G13" s="17">
        <v>19</v>
      </c>
      <c r="H13" s="31">
        <v>0.109</v>
      </c>
      <c r="I13" s="35">
        <f t="shared" si="3"/>
        <v>0.2257941260784731</v>
      </c>
      <c r="J13" s="31">
        <f t="shared" si="4"/>
        <v>0.80207403742713868</v>
      </c>
      <c r="K13" s="39">
        <f t="shared" si="5"/>
        <v>28.151282243565262</v>
      </c>
      <c r="L13" s="12"/>
      <c r="M13" s="7">
        <v>648.83399999999995</v>
      </c>
    </row>
    <row r="14" spans="1:13" x14ac:dyDescent="0.2">
      <c r="A14" s="14" t="s">
        <v>4</v>
      </c>
      <c r="B14" s="26" t="s">
        <v>27</v>
      </c>
      <c r="C14" s="30">
        <v>13.43</v>
      </c>
      <c r="D14" s="30">
        <f t="shared" si="0"/>
        <v>0.57452087611225189</v>
      </c>
      <c r="E14" s="30">
        <v>10.95</v>
      </c>
      <c r="F14" s="30">
        <f t="shared" si="1"/>
        <v>0.46842915811088293</v>
      </c>
      <c r="G14" s="15">
        <v>21</v>
      </c>
      <c r="H14" s="30">
        <f t="shared" si="2"/>
        <v>0.21901950718685831</v>
      </c>
      <c r="I14" s="34">
        <f t="shared" si="3"/>
        <v>0.68744866529774118</v>
      </c>
      <c r="J14" s="30">
        <f t="shared" si="4"/>
        <v>1.261969541409993</v>
      </c>
      <c r="K14" s="38">
        <f t="shared" si="5"/>
        <v>54.47426762215337</v>
      </c>
      <c r="L14" s="12"/>
      <c r="M14" s="8">
        <v>23.376000000000001</v>
      </c>
    </row>
    <row r="15" spans="1:13" x14ac:dyDescent="0.2">
      <c r="A15" s="16" t="s">
        <v>14</v>
      </c>
      <c r="B15" s="27" t="s">
        <v>28</v>
      </c>
      <c r="C15" s="31">
        <v>4.4800000000000004</v>
      </c>
      <c r="D15" s="31">
        <f t="shared" si="0"/>
        <v>0.67847947902468586</v>
      </c>
      <c r="E15" s="31">
        <v>3.1320000000000001</v>
      </c>
      <c r="F15" s="31">
        <f t="shared" si="1"/>
        <v>0.47432985006815087</v>
      </c>
      <c r="G15" s="17">
        <v>25</v>
      </c>
      <c r="H15" s="31">
        <f t="shared" si="2"/>
        <v>0.28820233227320918</v>
      </c>
      <c r="I15" s="35">
        <f t="shared" si="3"/>
        <v>0.76253218234136</v>
      </c>
      <c r="J15" s="31">
        <f t="shared" si="4"/>
        <v>1.441011661366046</v>
      </c>
      <c r="K15" s="39">
        <f t="shared" si="5"/>
        <v>52.916447714135565</v>
      </c>
      <c r="L15" s="12"/>
      <c r="M15" s="7">
        <v>6.6029999999999998</v>
      </c>
    </row>
    <row r="16" spans="1:13" x14ac:dyDescent="0.2">
      <c r="A16" s="14" t="s">
        <v>5</v>
      </c>
      <c r="B16" s="26" t="s">
        <v>24</v>
      </c>
      <c r="C16" s="30">
        <v>0.623</v>
      </c>
      <c r="D16" s="30">
        <f t="shared" si="0"/>
        <v>0.70236753100338223</v>
      </c>
      <c r="E16" s="30">
        <v>0.49299999999999999</v>
      </c>
      <c r="F16" s="30">
        <f t="shared" si="1"/>
        <v>0.55580608793686581</v>
      </c>
      <c r="G16" s="15">
        <v>20</v>
      </c>
      <c r="H16" s="30">
        <f t="shared" si="2"/>
        <v>0.25163472378804963</v>
      </c>
      <c r="I16" s="34">
        <f t="shared" si="3"/>
        <v>0.80744081172491544</v>
      </c>
      <c r="J16" s="30">
        <f t="shared" si="4"/>
        <v>1.5098083427282978</v>
      </c>
      <c r="K16" s="38">
        <f t="shared" si="5"/>
        <v>53.47968936678614</v>
      </c>
      <c r="L16" s="12"/>
      <c r="M16" s="8">
        <v>0.88700000000000001</v>
      </c>
    </row>
    <row r="17" spans="1:13" x14ac:dyDescent="0.2">
      <c r="A17" s="16" t="s">
        <v>50</v>
      </c>
      <c r="B17" s="27" t="s">
        <v>24</v>
      </c>
      <c r="C17" s="31">
        <v>0.60699999999999998</v>
      </c>
      <c r="D17" s="31">
        <f t="shared" si="0"/>
        <v>0.6843291995490417</v>
      </c>
      <c r="E17" s="31">
        <v>0.44700000000000001</v>
      </c>
      <c r="F17" s="31">
        <f t="shared" si="1"/>
        <v>0.50394588500563697</v>
      </c>
      <c r="G17" s="17">
        <v>24</v>
      </c>
      <c r="H17" s="31">
        <f t="shared" si="2"/>
        <v>0.2851860202931229</v>
      </c>
      <c r="I17" s="35">
        <f t="shared" si="3"/>
        <v>0.78913190529875987</v>
      </c>
      <c r="J17" s="31">
        <f t="shared" si="4"/>
        <v>1.4734611048478015</v>
      </c>
      <c r="K17" s="39">
        <f t="shared" si="5"/>
        <v>53.556344494093167</v>
      </c>
      <c r="L17" s="12"/>
      <c r="M17" s="8">
        <v>0.88700000000000001</v>
      </c>
    </row>
    <row r="18" spans="1:13" x14ac:dyDescent="0.2">
      <c r="A18" s="14" t="s">
        <v>51</v>
      </c>
      <c r="B18" s="26" t="s">
        <v>24</v>
      </c>
      <c r="C18" s="30">
        <v>0.50700000000000001</v>
      </c>
      <c r="D18" s="30">
        <f t="shared" si="0"/>
        <v>0.5715896279594137</v>
      </c>
      <c r="E18" s="30">
        <v>0.54700000000000004</v>
      </c>
      <c r="F18" s="30">
        <f t="shared" si="1"/>
        <v>0.61668545659526497</v>
      </c>
      <c r="G18" s="15">
        <v>20</v>
      </c>
      <c r="H18" s="30">
        <f t="shared" si="2"/>
        <v>0.23765501691093577</v>
      </c>
      <c r="I18" s="34">
        <f t="shared" si="3"/>
        <v>0.85434047350620079</v>
      </c>
      <c r="J18" s="30">
        <f t="shared" si="4"/>
        <v>1.4259301014656145</v>
      </c>
      <c r="K18" s="38">
        <f t="shared" si="5"/>
        <v>59.914611005692606</v>
      </c>
      <c r="L18" s="12"/>
      <c r="M18" s="8">
        <v>0.88700000000000001</v>
      </c>
    </row>
    <row r="19" spans="1:13" x14ac:dyDescent="0.2">
      <c r="A19" s="16" t="s">
        <v>52</v>
      </c>
      <c r="B19" s="27" t="s">
        <v>24</v>
      </c>
      <c r="C19" s="31">
        <v>0.54100000000000004</v>
      </c>
      <c r="D19" s="31">
        <f t="shared" si="0"/>
        <v>0.60992108229988728</v>
      </c>
      <c r="E19" s="31">
        <v>0.47</v>
      </c>
      <c r="F19" s="31">
        <f t="shared" si="1"/>
        <v>0.52987598647125134</v>
      </c>
      <c r="G19" s="17">
        <v>19</v>
      </c>
      <c r="H19" s="31">
        <f t="shared" si="2"/>
        <v>0.21656144306651637</v>
      </c>
      <c r="I19" s="35">
        <f t="shared" si="3"/>
        <v>0.7464374295377677</v>
      </c>
      <c r="J19" s="31">
        <f t="shared" si="4"/>
        <v>1.3563585118376551</v>
      </c>
      <c r="K19" s="39">
        <f t="shared" si="5"/>
        <v>55.032458087092394</v>
      </c>
      <c r="L19" s="12"/>
      <c r="M19" s="8">
        <v>0.88700000000000001</v>
      </c>
    </row>
    <row r="20" spans="1:13" x14ac:dyDescent="0.2">
      <c r="A20" s="14" t="s">
        <v>6</v>
      </c>
      <c r="B20" s="26" t="s">
        <v>24</v>
      </c>
      <c r="C20" s="30">
        <v>0.61799999999999999</v>
      </c>
      <c r="D20" s="30">
        <f t="shared" si="0"/>
        <v>0.69673055242390081</v>
      </c>
      <c r="E20" s="30">
        <v>0.41</v>
      </c>
      <c r="F20" s="30">
        <f t="shared" si="1"/>
        <v>0.46223224351747461</v>
      </c>
      <c r="G20" s="15">
        <v>24</v>
      </c>
      <c r="H20" s="30">
        <f t="shared" si="2"/>
        <v>0.27815107102593006</v>
      </c>
      <c r="I20" s="34">
        <f t="shared" si="3"/>
        <v>0.74038331454340467</v>
      </c>
      <c r="J20" s="30">
        <f t="shared" si="4"/>
        <v>1.4371138669673056</v>
      </c>
      <c r="K20" s="38">
        <f t="shared" si="5"/>
        <v>51.518764905234086</v>
      </c>
      <c r="L20" s="12"/>
      <c r="M20" s="8">
        <v>0.88700000000000001</v>
      </c>
    </row>
    <row r="21" spans="1:13" x14ac:dyDescent="0.2">
      <c r="A21" s="16" t="s">
        <v>53</v>
      </c>
      <c r="B21" s="27" t="s">
        <v>29</v>
      </c>
      <c r="C21" s="31">
        <v>176.02</v>
      </c>
      <c r="D21" s="31">
        <f t="shared" si="0"/>
        <v>0.64139516749079017</v>
      </c>
      <c r="E21" s="31">
        <v>112.58799999999999</v>
      </c>
      <c r="F21" s="31">
        <f t="shared" si="1"/>
        <v>0.41025678398734844</v>
      </c>
      <c r="G21" s="17">
        <v>27</v>
      </c>
      <c r="H21" s="31">
        <f t="shared" si="2"/>
        <v>0.28394602689909743</v>
      </c>
      <c r="I21" s="35">
        <f t="shared" si="3"/>
        <v>0.69420281088644586</v>
      </c>
      <c r="J21" s="31">
        <f t="shared" si="4"/>
        <v>1.335597978377236</v>
      </c>
      <c r="K21" s="39">
        <f t="shared" si="5"/>
        <v>51.976928845752575</v>
      </c>
      <c r="L21" s="12"/>
      <c r="M21" s="7">
        <v>274.43299999999999</v>
      </c>
    </row>
    <row r="22" spans="1:13" x14ac:dyDescent="0.2">
      <c r="A22" s="14" t="s">
        <v>54</v>
      </c>
      <c r="B22" s="26" t="s">
        <v>30</v>
      </c>
      <c r="C22" s="30">
        <v>96.11</v>
      </c>
      <c r="D22" s="30">
        <f t="shared" si="0"/>
        <v>0.89953577177941679</v>
      </c>
      <c r="E22" s="30">
        <v>66.400000000000006</v>
      </c>
      <c r="F22" s="30">
        <f t="shared" si="1"/>
        <v>0.62146681142600435</v>
      </c>
      <c r="G22" s="15">
        <v>24</v>
      </c>
      <c r="H22" s="30">
        <f t="shared" si="2"/>
        <v>0.36504061996930104</v>
      </c>
      <c r="I22" s="34">
        <f t="shared" si="3"/>
        <v>0.98650743139530539</v>
      </c>
      <c r="J22" s="30">
        <f t="shared" si="4"/>
        <v>1.8860432031747223</v>
      </c>
      <c r="K22" s="38">
        <f t="shared" si="5"/>
        <v>52.305664564562768</v>
      </c>
      <c r="L22" s="12"/>
      <c r="M22" s="8">
        <v>106.84399999999999</v>
      </c>
    </row>
    <row r="23" spans="1:13" x14ac:dyDescent="0.2">
      <c r="A23" s="16" t="s">
        <v>7</v>
      </c>
      <c r="B23" s="27" t="s">
        <v>24</v>
      </c>
      <c r="C23" s="31">
        <v>0.55300000000000005</v>
      </c>
      <c r="D23" s="31">
        <f t="shared" si="0"/>
        <v>0.62344983089064265</v>
      </c>
      <c r="E23" s="31">
        <v>0.47899999999999998</v>
      </c>
      <c r="F23" s="31">
        <f t="shared" si="1"/>
        <v>0.54002254791431792</v>
      </c>
      <c r="G23" s="17">
        <v>23</v>
      </c>
      <c r="H23" s="31">
        <f t="shared" si="2"/>
        <v>0.26759864712514092</v>
      </c>
      <c r="I23" s="35">
        <f t="shared" si="3"/>
        <v>0.80762119503945884</v>
      </c>
      <c r="J23" s="31">
        <f t="shared" si="4"/>
        <v>1.4310710259301014</v>
      </c>
      <c r="K23" s="39">
        <f t="shared" si="5"/>
        <v>56.434738765992314</v>
      </c>
      <c r="L23" s="12"/>
      <c r="M23" s="8">
        <v>0.88700000000000001</v>
      </c>
    </row>
    <row r="24" spans="1:13" x14ac:dyDescent="0.2">
      <c r="A24" s="14" t="s">
        <v>55</v>
      </c>
      <c r="B24" s="26" t="s">
        <v>31</v>
      </c>
      <c r="C24" s="30">
        <v>2.29</v>
      </c>
      <c r="D24" s="30">
        <f t="shared" si="0"/>
        <v>0.63611111111111107</v>
      </c>
      <c r="E24" s="30">
        <v>2.89</v>
      </c>
      <c r="F24" s="30">
        <f t="shared" si="1"/>
        <v>0.80277777777777781</v>
      </c>
      <c r="G24" s="15">
        <v>17</v>
      </c>
      <c r="H24" s="30">
        <f t="shared" si="2"/>
        <v>0.24461111111111114</v>
      </c>
      <c r="I24" s="34">
        <f t="shared" si="3"/>
        <v>1.0473888888888889</v>
      </c>
      <c r="J24" s="30">
        <f t="shared" si="4"/>
        <v>1.6835</v>
      </c>
      <c r="K24" s="38">
        <f t="shared" si="5"/>
        <v>62.21496221496222</v>
      </c>
      <c r="L24" s="12"/>
      <c r="M24" s="8">
        <v>3.6</v>
      </c>
    </row>
    <row r="25" spans="1:13" x14ac:dyDescent="0.2">
      <c r="A25" s="16" t="s">
        <v>8</v>
      </c>
      <c r="B25" s="27" t="s">
        <v>24</v>
      </c>
      <c r="C25" s="31">
        <v>0.53300000000000003</v>
      </c>
      <c r="D25" s="31">
        <f t="shared" si="0"/>
        <v>0.60090191657271708</v>
      </c>
      <c r="E25" s="31">
        <v>0.61699999999999999</v>
      </c>
      <c r="F25" s="31">
        <f t="shared" si="1"/>
        <v>0.69560315670800454</v>
      </c>
      <c r="G25" s="17">
        <v>22</v>
      </c>
      <c r="H25" s="31">
        <f t="shared" si="2"/>
        <v>0.28523111612175878</v>
      </c>
      <c r="I25" s="35">
        <f t="shared" si="3"/>
        <v>0.98083427282976332</v>
      </c>
      <c r="J25" s="31">
        <f t="shared" si="4"/>
        <v>1.5817361894024804</v>
      </c>
      <c r="K25" s="39">
        <f t="shared" si="5"/>
        <v>62.009978617248748</v>
      </c>
      <c r="L25" s="12"/>
      <c r="M25" s="8">
        <v>0.88700000000000001</v>
      </c>
    </row>
    <row r="26" spans="1:13" x14ac:dyDescent="0.2">
      <c r="A26" s="14" t="s">
        <v>15</v>
      </c>
      <c r="B26" s="26" t="s">
        <v>32</v>
      </c>
      <c r="C26" s="30">
        <v>75.3</v>
      </c>
      <c r="D26" s="30">
        <f t="shared" si="0"/>
        <v>0.67132642690298305</v>
      </c>
      <c r="E26" s="30">
        <v>34.9</v>
      </c>
      <c r="F26" s="30">
        <f t="shared" si="1"/>
        <v>0.3111459800652604</v>
      </c>
      <c r="G26" s="15">
        <v>8</v>
      </c>
      <c r="H26" s="30">
        <f t="shared" si="2"/>
        <v>7.8597792557459481E-2</v>
      </c>
      <c r="I26" s="34">
        <f t="shared" si="3"/>
        <v>0.38974377262271986</v>
      </c>
      <c r="J26" s="30">
        <f t="shared" si="4"/>
        <v>1.061070199525703</v>
      </c>
      <c r="K26" s="38">
        <f t="shared" si="5"/>
        <v>36.731195805605964</v>
      </c>
      <c r="L26" s="12"/>
      <c r="M26" s="8">
        <v>112.166</v>
      </c>
    </row>
    <row r="27" spans="1:13" x14ac:dyDescent="0.2">
      <c r="A27" s="16" t="s">
        <v>16</v>
      </c>
      <c r="B27" s="27" t="s">
        <v>33</v>
      </c>
      <c r="C27" s="31">
        <v>665.5</v>
      </c>
      <c r="D27" s="31">
        <f t="shared" si="0"/>
        <v>0.58871663312470979</v>
      </c>
      <c r="E27" s="31">
        <v>528.75</v>
      </c>
      <c r="F27" s="31">
        <f t="shared" si="1"/>
        <v>0.46774443240374197</v>
      </c>
      <c r="G27" s="17">
        <v>10</v>
      </c>
      <c r="H27" s="31">
        <f t="shared" si="2"/>
        <v>0.10564610655284518</v>
      </c>
      <c r="I27" s="35">
        <f t="shared" si="3"/>
        <v>0.5733905389565872</v>
      </c>
      <c r="J27" s="31">
        <f t="shared" si="4"/>
        <v>1.162107172081297</v>
      </c>
      <c r="K27" s="39">
        <f t="shared" si="5"/>
        <v>49.340590328658159</v>
      </c>
      <c r="L27" s="12"/>
      <c r="M27" s="7">
        <v>1130.425</v>
      </c>
    </row>
    <row r="28" spans="1:13" x14ac:dyDescent="0.2">
      <c r="A28" s="16" t="s">
        <v>44</v>
      </c>
      <c r="B28" s="27" t="s">
        <v>24</v>
      </c>
      <c r="C28" s="31">
        <v>0.53800000000000003</v>
      </c>
      <c r="D28" s="31">
        <f t="shared" si="0"/>
        <v>0.6065388951521985</v>
      </c>
      <c r="E28" s="31">
        <v>0.34100000000000003</v>
      </c>
      <c r="F28" s="31">
        <f t="shared" si="1"/>
        <v>0.38444193912063135</v>
      </c>
      <c r="G28" s="17">
        <v>21</v>
      </c>
      <c r="H28" s="31">
        <f t="shared" si="2"/>
        <v>0.20810597519729426</v>
      </c>
      <c r="I28" s="35">
        <f t="shared" si="3"/>
        <v>0.59254791431792564</v>
      </c>
      <c r="J28" s="31">
        <f t="shared" si="4"/>
        <v>1.1990868094701241</v>
      </c>
      <c r="K28" s="39">
        <f t="shared" si="5"/>
        <v>49.41659850130219</v>
      </c>
      <c r="L28" s="12"/>
      <c r="M28" s="7">
        <v>0.88700000000000001</v>
      </c>
    </row>
    <row r="29" spans="1:13" x14ac:dyDescent="0.2">
      <c r="A29" s="16" t="s">
        <v>73</v>
      </c>
      <c r="B29" s="27" t="s">
        <v>24</v>
      </c>
      <c r="C29" s="31">
        <v>0.51700000000000002</v>
      </c>
      <c r="D29" s="31">
        <f t="shared" si="0"/>
        <v>0.58089887640449434</v>
      </c>
      <c r="E29" s="31">
        <v>0.33</v>
      </c>
      <c r="F29" s="31">
        <f t="shared" si="1"/>
        <v>0.3707865168539326</v>
      </c>
      <c r="G29" s="17">
        <v>21</v>
      </c>
      <c r="H29" s="31">
        <f t="shared" si="2"/>
        <v>0.19985393258426964</v>
      </c>
      <c r="I29" s="35">
        <f t="shared" si="3"/>
        <v>0.57064044943820225</v>
      </c>
      <c r="J29" s="31">
        <f t="shared" si="4"/>
        <v>1.1515393258426965</v>
      </c>
      <c r="K29" s="39">
        <f t="shared" si="5"/>
        <v>49.55457765375121</v>
      </c>
      <c r="L29" s="12"/>
      <c r="M29" s="7">
        <v>0.89</v>
      </c>
    </row>
    <row r="30" spans="1:13" x14ac:dyDescent="0.2">
      <c r="A30" s="14" t="s">
        <v>56</v>
      </c>
      <c r="B30" s="26" t="s">
        <v>24</v>
      </c>
      <c r="C30" s="30">
        <v>0.54</v>
      </c>
      <c r="D30" s="30">
        <f t="shared" si="0"/>
        <v>0.60879368658399102</v>
      </c>
      <c r="E30" s="30">
        <v>0.33500000000000002</v>
      </c>
      <c r="F30" s="30">
        <f t="shared" si="1"/>
        <v>0.37767756482525366</v>
      </c>
      <c r="G30" s="15">
        <v>17</v>
      </c>
      <c r="H30" s="30">
        <f t="shared" si="2"/>
        <v>0.16770011273957161</v>
      </c>
      <c r="I30" s="34">
        <f t="shared" si="3"/>
        <v>0.54537767756482525</v>
      </c>
      <c r="J30" s="30">
        <f t="shared" si="4"/>
        <v>1.1541713641488163</v>
      </c>
      <c r="K30" s="38">
        <f t="shared" si="5"/>
        <v>47.252747252747248</v>
      </c>
      <c r="L30" s="12"/>
      <c r="M30" s="8">
        <v>0.88700000000000001</v>
      </c>
    </row>
    <row r="31" spans="1:13" x14ac:dyDescent="0.2">
      <c r="A31" s="16" t="s">
        <v>57</v>
      </c>
      <c r="B31" s="27" t="s">
        <v>34</v>
      </c>
      <c r="C31" s="31">
        <v>14.72</v>
      </c>
      <c r="D31" s="31">
        <f t="shared" si="0"/>
        <v>0.77772494320283203</v>
      </c>
      <c r="E31" s="31">
        <v>0</v>
      </c>
      <c r="F31" s="31">
        <f t="shared" si="1"/>
        <v>0</v>
      </c>
      <c r="G31" s="17">
        <v>16</v>
      </c>
      <c r="H31" s="31">
        <f t="shared" si="2"/>
        <v>0.12443599091245312</v>
      </c>
      <c r="I31" s="35">
        <f t="shared" si="3"/>
        <v>0.12443599091245312</v>
      </c>
      <c r="J31" s="31">
        <f t="shared" si="4"/>
        <v>0.9021609341152852</v>
      </c>
      <c r="K31" s="39">
        <f t="shared" si="5"/>
        <v>13.793103448275861</v>
      </c>
      <c r="L31" s="12"/>
      <c r="M31" s="7">
        <v>18.927</v>
      </c>
    </row>
    <row r="32" spans="1:13" x14ac:dyDescent="0.2">
      <c r="A32" s="14" t="s">
        <v>17</v>
      </c>
      <c r="B32" s="26" t="s">
        <v>24</v>
      </c>
      <c r="C32" s="30">
        <v>0.54300000000000004</v>
      </c>
      <c r="D32" s="30">
        <f t="shared" si="0"/>
        <v>0.61217587373167981</v>
      </c>
      <c r="E32" s="30">
        <v>0.498</v>
      </c>
      <c r="F32" s="30">
        <f t="shared" si="1"/>
        <v>0.56144306651634723</v>
      </c>
      <c r="G32" s="15">
        <v>21</v>
      </c>
      <c r="H32" s="30">
        <f t="shared" si="2"/>
        <v>0.24645997745208567</v>
      </c>
      <c r="I32" s="34">
        <f t="shared" si="3"/>
        <v>0.80790304396843293</v>
      </c>
      <c r="J32" s="30">
        <f t="shared" si="4"/>
        <v>1.4200789177001127</v>
      </c>
      <c r="K32" s="38">
        <f t="shared" si="5"/>
        <v>56.891418772477202</v>
      </c>
      <c r="L32" s="12"/>
      <c r="M32" s="8">
        <v>0.88700000000000001</v>
      </c>
    </row>
    <row r="33" spans="1:13" x14ac:dyDescent="0.2">
      <c r="A33" s="16" t="s">
        <v>18</v>
      </c>
      <c r="B33" s="27" t="s">
        <v>35</v>
      </c>
      <c r="C33" s="31">
        <v>1.077</v>
      </c>
      <c r="D33" s="31">
        <f t="shared" si="0"/>
        <v>0.76545842217484006</v>
      </c>
      <c r="E33" s="31">
        <v>6.0000000000000001E-3</v>
      </c>
      <c r="F33" s="31">
        <f t="shared" si="1"/>
        <v>4.2643923240938165E-3</v>
      </c>
      <c r="G33" s="17">
        <v>15</v>
      </c>
      <c r="H33" s="31">
        <f t="shared" si="2"/>
        <v>0.11545842217484008</v>
      </c>
      <c r="I33" s="35">
        <f t="shared" si="3"/>
        <v>0.11972281449893389</v>
      </c>
      <c r="J33" s="31">
        <f t="shared" si="4"/>
        <v>0.88518123667377391</v>
      </c>
      <c r="K33" s="39">
        <f t="shared" si="5"/>
        <v>13.52523184391184</v>
      </c>
      <c r="L33" s="12"/>
      <c r="M33" s="7">
        <v>1.407</v>
      </c>
    </row>
    <row r="34" spans="1:13" x14ac:dyDescent="0.2">
      <c r="A34" s="14" t="s">
        <v>19</v>
      </c>
      <c r="B34" s="26" t="s">
        <v>36</v>
      </c>
      <c r="C34" s="30">
        <v>5.75</v>
      </c>
      <c r="D34" s="30">
        <f t="shared" si="0"/>
        <v>0.69511605415860733</v>
      </c>
      <c r="E34" s="30">
        <v>5</v>
      </c>
      <c r="F34" s="30">
        <f t="shared" si="1"/>
        <v>0.60444874274661509</v>
      </c>
      <c r="G34" s="15">
        <v>25</v>
      </c>
      <c r="H34" s="30">
        <f t="shared" si="2"/>
        <v>0.3248911992263056</v>
      </c>
      <c r="I34" s="34">
        <f t="shared" si="3"/>
        <v>0.92933994197292069</v>
      </c>
      <c r="J34" s="30">
        <f t="shared" si="4"/>
        <v>1.6244559961315281</v>
      </c>
      <c r="K34" s="38">
        <f t="shared" si="5"/>
        <v>57.20930232558139</v>
      </c>
      <c r="L34" s="12"/>
      <c r="M34" s="8">
        <v>8.2720000000000002</v>
      </c>
    </row>
    <row r="35" spans="1:13" x14ac:dyDescent="0.2">
      <c r="A35" s="16" t="s">
        <v>65</v>
      </c>
      <c r="B35" s="27" t="s">
        <v>37</v>
      </c>
      <c r="C35" s="31">
        <v>2.2069999999999999</v>
      </c>
      <c r="D35" s="31">
        <f t="shared" si="0"/>
        <v>0.58401693569727442</v>
      </c>
      <c r="E35" s="31">
        <v>1.4590000000000001</v>
      </c>
      <c r="F35" s="31">
        <f t="shared" si="1"/>
        <v>0.38608097380259332</v>
      </c>
      <c r="G35" s="17">
        <v>23</v>
      </c>
      <c r="H35" s="31">
        <f t="shared" si="2"/>
        <v>0.22312251918496959</v>
      </c>
      <c r="I35" s="35">
        <f t="shared" si="3"/>
        <v>0.60920349298756293</v>
      </c>
      <c r="J35" s="31">
        <f t="shared" si="4"/>
        <v>1.1932204286848374</v>
      </c>
      <c r="K35" s="39">
        <f t="shared" si="5"/>
        <v>51.055402534385415</v>
      </c>
      <c r="L35" s="12"/>
      <c r="M35" s="7">
        <v>3.7789999999999999</v>
      </c>
    </row>
    <row r="36" spans="1:13" x14ac:dyDescent="0.2">
      <c r="A36" s="14" t="s">
        <v>58</v>
      </c>
      <c r="B36" s="26" t="s">
        <v>24</v>
      </c>
      <c r="C36" s="30">
        <v>0.56499999999999995</v>
      </c>
      <c r="D36" s="30">
        <f t="shared" si="0"/>
        <v>0.63697857948139791</v>
      </c>
      <c r="E36" s="30">
        <v>0.46600000000000003</v>
      </c>
      <c r="F36" s="30">
        <f t="shared" si="1"/>
        <v>0.52536640360766629</v>
      </c>
      <c r="G36" s="15">
        <v>23</v>
      </c>
      <c r="H36" s="30">
        <f t="shared" si="2"/>
        <v>0.26733934611048477</v>
      </c>
      <c r="I36" s="34">
        <f t="shared" si="3"/>
        <v>0.79270574971815111</v>
      </c>
      <c r="J36" s="30">
        <f t="shared" si="4"/>
        <v>1.4296843291995489</v>
      </c>
      <c r="K36" s="38">
        <f t="shared" si="5"/>
        <v>55.446208196320569</v>
      </c>
      <c r="L36" s="12"/>
      <c r="M36" s="8">
        <v>0.88700000000000001</v>
      </c>
    </row>
    <row r="37" spans="1:13" x14ac:dyDescent="0.2">
      <c r="A37" s="16" t="s">
        <v>59</v>
      </c>
      <c r="B37" s="27" t="s">
        <v>24</v>
      </c>
      <c r="C37" s="31">
        <v>0.61199999999999999</v>
      </c>
      <c r="D37" s="31">
        <f t="shared" si="0"/>
        <v>0.68996617812852312</v>
      </c>
      <c r="E37" s="31">
        <v>0.36799999999999999</v>
      </c>
      <c r="F37" s="31">
        <f t="shared" si="1"/>
        <v>0.41488162344983087</v>
      </c>
      <c r="G37" s="17">
        <v>20</v>
      </c>
      <c r="H37" s="31">
        <f t="shared" si="2"/>
        <v>0.22096956031567083</v>
      </c>
      <c r="I37" s="35">
        <f t="shared" si="3"/>
        <v>0.63585118376550165</v>
      </c>
      <c r="J37" s="31">
        <f t="shared" si="4"/>
        <v>1.3258173618940248</v>
      </c>
      <c r="K37" s="39">
        <f t="shared" si="5"/>
        <v>47.959183673469383</v>
      </c>
      <c r="L37" s="12"/>
      <c r="M37" s="8">
        <v>0.88700000000000001</v>
      </c>
    </row>
    <row r="38" spans="1:13" x14ac:dyDescent="0.2">
      <c r="A38" s="14" t="s">
        <v>60</v>
      </c>
      <c r="B38" s="26" t="s">
        <v>24</v>
      </c>
      <c r="C38" s="30">
        <v>0.497</v>
      </c>
      <c r="D38" s="30">
        <f t="shared" si="0"/>
        <v>0.56031567080045097</v>
      </c>
      <c r="E38" s="30">
        <v>0.49099999999999999</v>
      </c>
      <c r="F38" s="30">
        <f t="shared" si="1"/>
        <v>0.55355129650507329</v>
      </c>
      <c r="G38" s="15">
        <v>22</v>
      </c>
      <c r="H38" s="30">
        <f t="shared" si="2"/>
        <v>0.24505073280721537</v>
      </c>
      <c r="I38" s="34">
        <f t="shared" si="3"/>
        <v>0.79860202931228863</v>
      </c>
      <c r="J38" s="30">
        <f t="shared" si="4"/>
        <v>1.3589177001127397</v>
      </c>
      <c r="K38" s="38">
        <f t="shared" si="5"/>
        <v>58.767505143691508</v>
      </c>
      <c r="L38" s="12"/>
      <c r="M38" s="8">
        <v>0.88700000000000001</v>
      </c>
    </row>
    <row r="39" spans="1:13" x14ac:dyDescent="0.2">
      <c r="A39" s="16" t="s">
        <v>61</v>
      </c>
      <c r="B39" s="27" t="s">
        <v>24</v>
      </c>
      <c r="C39" s="31">
        <v>0.56299999999999994</v>
      </c>
      <c r="D39" s="31">
        <f t="shared" si="0"/>
        <v>0.63472378804960539</v>
      </c>
      <c r="E39" s="31">
        <v>0.36699999999999999</v>
      </c>
      <c r="F39" s="31">
        <f t="shared" si="1"/>
        <v>0.41375422773393461</v>
      </c>
      <c r="G39" s="17">
        <v>21</v>
      </c>
      <c r="H39" s="31">
        <f t="shared" si="2"/>
        <v>0.2201803833145434</v>
      </c>
      <c r="I39" s="35">
        <f t="shared" si="3"/>
        <v>0.63393461104847804</v>
      </c>
      <c r="J39" s="31">
        <f t="shared" si="4"/>
        <v>1.2686583990980833</v>
      </c>
      <c r="K39" s="39">
        <f t="shared" si="5"/>
        <v>49.968897182973436</v>
      </c>
      <c r="L39" s="12"/>
      <c r="M39" s="8">
        <v>0.88700000000000001</v>
      </c>
    </row>
    <row r="40" spans="1:13" x14ac:dyDescent="0.2">
      <c r="A40" s="14" t="s">
        <v>62</v>
      </c>
      <c r="B40" s="26" t="s">
        <v>38</v>
      </c>
      <c r="C40" s="30">
        <v>6.1109999999999998</v>
      </c>
      <c r="D40" s="30">
        <f t="shared" si="0"/>
        <v>0.7148204468358873</v>
      </c>
      <c r="E40" s="30">
        <v>5.7270000000000003</v>
      </c>
      <c r="F40" s="30">
        <f t="shared" si="1"/>
        <v>0.66990291262135926</v>
      </c>
      <c r="G40" s="15">
        <v>25</v>
      </c>
      <c r="H40" s="30">
        <f t="shared" si="2"/>
        <v>0.34618083986431164</v>
      </c>
      <c r="I40" s="34">
        <f t="shared" si="3"/>
        <v>1.016083752485671</v>
      </c>
      <c r="J40" s="30">
        <f t="shared" si="4"/>
        <v>1.7309041993215581</v>
      </c>
      <c r="K40" s="38">
        <f t="shared" si="5"/>
        <v>58.702483527622917</v>
      </c>
      <c r="L40" s="12"/>
      <c r="M40" s="8">
        <v>8.5489999999999995</v>
      </c>
    </row>
    <row r="41" spans="1:13" x14ac:dyDescent="0.2">
      <c r="A41" s="16" t="s">
        <v>63</v>
      </c>
      <c r="B41" s="27" t="s">
        <v>39</v>
      </c>
      <c r="C41" s="31">
        <v>0.751</v>
      </c>
      <c r="D41" s="31">
        <f t="shared" si="0"/>
        <v>0.76243654822335027</v>
      </c>
      <c r="E41" s="31">
        <v>0.75900000000000001</v>
      </c>
      <c r="F41" s="31">
        <f t="shared" si="1"/>
        <v>0.77055837563451779</v>
      </c>
      <c r="G41" s="17">
        <v>8</v>
      </c>
      <c r="H41" s="31">
        <f t="shared" si="2"/>
        <v>0.12263959390862944</v>
      </c>
      <c r="I41" s="35">
        <f t="shared" si="3"/>
        <v>0.89319796954314723</v>
      </c>
      <c r="J41" s="31">
        <f t="shared" si="4"/>
        <v>1.6556345177664975</v>
      </c>
      <c r="K41" s="39">
        <f t="shared" si="5"/>
        <v>53.948982094677461</v>
      </c>
      <c r="L41" s="12"/>
      <c r="M41" s="7">
        <v>0.98499999999999999</v>
      </c>
    </row>
    <row r="42" spans="1:13" x14ac:dyDescent="0.2">
      <c r="A42" s="14" t="s">
        <v>9</v>
      </c>
      <c r="B42" s="26" t="s">
        <v>40</v>
      </c>
      <c r="C42" s="30">
        <v>2.4329999999999998</v>
      </c>
      <c r="D42" s="30">
        <f t="shared" si="0"/>
        <v>0.66694078947368418</v>
      </c>
      <c r="E42" s="30">
        <v>1.7949999999999999</v>
      </c>
      <c r="F42" s="30">
        <f t="shared" si="1"/>
        <v>0.49205043859649117</v>
      </c>
      <c r="G42" s="15">
        <v>18</v>
      </c>
      <c r="H42" s="30">
        <f t="shared" si="2"/>
        <v>0.20861842105263154</v>
      </c>
      <c r="I42" s="34">
        <f t="shared" si="3"/>
        <v>0.70066885964912273</v>
      </c>
      <c r="J42" s="30">
        <f t="shared" si="4"/>
        <v>1.3676096491228069</v>
      </c>
      <c r="K42" s="38">
        <f t="shared" si="5"/>
        <v>51.233102961692026</v>
      </c>
      <c r="L42" s="12"/>
      <c r="M42" s="8">
        <v>3.6480000000000001</v>
      </c>
    </row>
    <row r="43" spans="1:13" x14ac:dyDescent="0.2">
      <c r="A43" s="16" t="s">
        <v>20</v>
      </c>
      <c r="B43" s="27" t="s">
        <v>41</v>
      </c>
      <c r="C43" s="31">
        <v>0.439</v>
      </c>
      <c r="D43" s="31">
        <f t="shared" si="0"/>
        <v>0.56499356499356501</v>
      </c>
      <c r="E43" s="31">
        <v>0.57999999999999996</v>
      </c>
      <c r="F43" s="31">
        <f t="shared" si="1"/>
        <v>0.74646074646074634</v>
      </c>
      <c r="G43" s="17">
        <v>20</v>
      </c>
      <c r="H43" s="31">
        <f t="shared" si="2"/>
        <v>0.26229086229086229</v>
      </c>
      <c r="I43" s="35">
        <f t="shared" si="3"/>
        <v>1.0087516087516086</v>
      </c>
      <c r="J43" s="31">
        <f t="shared" si="4"/>
        <v>1.5737451737451735</v>
      </c>
      <c r="K43" s="39">
        <f t="shared" si="5"/>
        <v>64.098789663068359</v>
      </c>
      <c r="L43" s="12"/>
      <c r="M43" s="7">
        <v>0.77700000000000002</v>
      </c>
    </row>
    <row r="44" spans="1:13" x14ac:dyDescent="0.2">
      <c r="A44" s="18" t="s">
        <v>64</v>
      </c>
      <c r="B44" s="28" t="s">
        <v>3</v>
      </c>
      <c r="C44" s="32">
        <v>0.60499999999999998</v>
      </c>
      <c r="D44" s="32">
        <f t="shared" si="0"/>
        <v>0.60499999999999998</v>
      </c>
      <c r="E44" s="32">
        <v>0.153</v>
      </c>
      <c r="F44" s="32">
        <f t="shared" si="1"/>
        <v>0.153</v>
      </c>
      <c r="G44" s="19" t="s">
        <v>10</v>
      </c>
      <c r="H44" s="32" t="s">
        <v>10</v>
      </c>
      <c r="I44" s="36">
        <f t="shared" si="3"/>
        <v>0.153</v>
      </c>
      <c r="J44" s="32">
        <f t="shared" si="4"/>
        <v>0.75800000000000001</v>
      </c>
      <c r="K44" s="40">
        <f t="shared" si="5"/>
        <v>20.184696569920842</v>
      </c>
      <c r="L44" s="12"/>
      <c r="M44" s="8">
        <v>1</v>
      </c>
    </row>
    <row r="45" spans="1:13" ht="20.25" customHeight="1" x14ac:dyDescent="0.2">
      <c r="A45" s="48" t="s">
        <v>75</v>
      </c>
      <c r="B45" s="48"/>
      <c r="C45" s="48"/>
      <c r="D45" s="48"/>
      <c r="E45" s="48"/>
      <c r="F45" s="48"/>
      <c r="G45" s="48"/>
      <c r="H45" s="48"/>
      <c r="I45" s="48"/>
      <c r="J45" s="48"/>
      <c r="K45" s="1"/>
      <c r="L45" s="1"/>
      <c r="M45" s="1"/>
    </row>
    <row r="46" spans="1:13" ht="19.5" customHeight="1" x14ac:dyDescent="0.2">
      <c r="A46" s="53" t="s">
        <v>46</v>
      </c>
      <c r="B46" s="53"/>
      <c r="C46" s="53"/>
      <c r="D46" s="53"/>
      <c r="E46" s="53"/>
      <c r="F46" s="53"/>
      <c r="G46" s="53"/>
      <c r="H46" s="53"/>
      <c r="I46" s="53"/>
      <c r="J46" s="53"/>
      <c r="K46" s="53"/>
      <c r="L46" s="1"/>
      <c r="M46" s="1"/>
    </row>
    <row r="47" spans="1:13" ht="18" customHeight="1" x14ac:dyDescent="0.2">
      <c r="A47" s="50" t="s">
        <v>74</v>
      </c>
      <c r="B47" s="51"/>
      <c r="C47" s="52"/>
      <c r="D47" s="52"/>
      <c r="E47" s="52"/>
      <c r="F47" s="52"/>
      <c r="G47" s="52"/>
      <c r="H47" s="52"/>
      <c r="I47" s="52"/>
      <c r="J47" s="52"/>
      <c r="K47" s="52"/>
      <c r="L47" s="1"/>
      <c r="M47" s="1"/>
    </row>
    <row r="48" spans="1:13" x14ac:dyDescent="0.2">
      <c r="A48" s="43" t="s">
        <v>70</v>
      </c>
      <c r="B48" s="43"/>
      <c r="C48" s="43"/>
      <c r="D48" s="43"/>
      <c r="E48" s="43"/>
      <c r="F48" s="43"/>
      <c r="G48" s="43"/>
      <c r="H48" s="43"/>
      <c r="I48" s="43"/>
      <c r="J48" s="43"/>
      <c r="K48" s="43"/>
    </row>
    <row r="49" spans="1:11" ht="52.5" customHeight="1" x14ac:dyDescent="0.2">
      <c r="A49" s="43" t="s">
        <v>71</v>
      </c>
      <c r="B49" s="43"/>
      <c r="C49" s="43"/>
      <c r="D49" s="43"/>
      <c r="E49" s="43"/>
      <c r="F49" s="43"/>
      <c r="G49" s="43"/>
      <c r="H49" s="43"/>
      <c r="I49" s="43"/>
      <c r="J49" s="43"/>
      <c r="K49" s="43"/>
    </row>
    <row r="50" spans="1:11" x14ac:dyDescent="0.2">
      <c r="A50" s="43" t="s">
        <v>72</v>
      </c>
      <c r="B50" s="43"/>
      <c r="C50" s="43"/>
      <c r="D50" s="43"/>
      <c r="E50" s="43"/>
      <c r="F50" s="43"/>
      <c r="G50" s="43"/>
      <c r="H50" s="43"/>
      <c r="I50" s="43"/>
      <c r="J50" s="43"/>
      <c r="K50" s="43"/>
    </row>
    <row r="51" spans="1:11" s="22" customFormat="1" ht="25.5" customHeight="1" x14ac:dyDescent="0.2">
      <c r="A51" s="41" t="s">
        <v>45</v>
      </c>
      <c r="B51" s="41"/>
      <c r="C51" s="41"/>
      <c r="D51" s="41"/>
      <c r="E51" s="41"/>
      <c r="F51" s="41"/>
      <c r="G51" s="41"/>
      <c r="H51" s="41"/>
      <c r="I51" s="41"/>
      <c r="J51" s="41"/>
      <c r="K51" s="41"/>
    </row>
    <row r="52" spans="1:11" ht="18" customHeight="1" x14ac:dyDescent="0.2">
      <c r="A52" s="42"/>
      <c r="B52" s="42"/>
      <c r="C52" s="43"/>
      <c r="D52" s="43"/>
      <c r="E52" s="43"/>
      <c r="F52" s="43"/>
      <c r="G52" s="43"/>
      <c r="H52" s="43"/>
      <c r="I52" s="43"/>
      <c r="J52" s="43"/>
    </row>
    <row r="53" spans="1:11" ht="24.75" customHeight="1" x14ac:dyDescent="0.2">
      <c r="A53" s="42"/>
      <c r="B53" s="42"/>
      <c r="C53" s="42"/>
      <c r="D53" s="42"/>
      <c r="E53" s="42"/>
      <c r="F53" s="42"/>
      <c r="G53" s="42"/>
      <c r="H53" s="42"/>
      <c r="I53" s="42"/>
      <c r="J53" s="42"/>
      <c r="K53" s="42"/>
    </row>
    <row r="54" spans="1:11" ht="34.5" customHeight="1" x14ac:dyDescent="0.2">
      <c r="A54" s="42"/>
      <c r="B54" s="42"/>
      <c r="C54" s="42"/>
      <c r="D54" s="42"/>
      <c r="E54" s="42"/>
      <c r="F54" s="42"/>
      <c r="G54" s="42"/>
      <c r="H54" s="42"/>
      <c r="I54" s="42"/>
      <c r="J54" s="42"/>
      <c r="K54" s="42"/>
    </row>
    <row r="55" spans="1:11" ht="24.75" customHeight="1" x14ac:dyDescent="0.2">
      <c r="A55" s="41"/>
      <c r="B55" s="41"/>
      <c r="C55" s="41"/>
      <c r="D55" s="41"/>
      <c r="E55" s="41"/>
      <c r="F55" s="41"/>
      <c r="G55" s="41"/>
      <c r="H55" s="41"/>
      <c r="I55" s="41"/>
      <c r="J55" s="41"/>
      <c r="K55" s="41"/>
    </row>
    <row r="56" spans="1:11" ht="36.75" customHeight="1" x14ac:dyDescent="0.2">
      <c r="A56" s="41"/>
      <c r="B56" s="41"/>
      <c r="C56" s="41"/>
      <c r="D56" s="41"/>
      <c r="E56" s="41"/>
      <c r="F56" s="41"/>
      <c r="G56" s="41"/>
      <c r="H56" s="41"/>
      <c r="I56" s="41"/>
      <c r="J56" s="41"/>
      <c r="K56" s="41"/>
    </row>
    <row r="57" spans="1:11" ht="26.25" customHeight="1" x14ac:dyDescent="0.2">
      <c r="A57" s="41"/>
      <c r="B57" s="41"/>
      <c r="C57" s="41"/>
      <c r="D57" s="41"/>
      <c r="E57" s="41"/>
      <c r="F57" s="41"/>
      <c r="G57" s="41"/>
      <c r="H57" s="41"/>
      <c r="I57" s="41"/>
      <c r="J57" s="41"/>
      <c r="K57" s="41"/>
    </row>
    <row r="58" spans="1:11" ht="16.5" customHeight="1" x14ac:dyDescent="0.2">
      <c r="A58" s="41"/>
      <c r="B58" s="41"/>
      <c r="C58" s="41"/>
      <c r="D58" s="41"/>
      <c r="E58" s="41"/>
      <c r="F58" s="41"/>
      <c r="G58" s="41"/>
      <c r="H58" s="41"/>
      <c r="I58" s="41"/>
      <c r="J58" s="41"/>
      <c r="K58" s="41"/>
    </row>
    <row r="59" spans="1:11" x14ac:dyDescent="0.2">
      <c r="A59" s="41"/>
      <c r="B59" s="41"/>
      <c r="C59" s="41"/>
      <c r="D59" s="41"/>
      <c r="E59" s="41"/>
      <c r="F59" s="41"/>
      <c r="G59" s="41"/>
      <c r="H59" s="41"/>
      <c r="I59" s="41"/>
      <c r="J59" s="41"/>
      <c r="K59" s="41"/>
    </row>
    <row r="60" spans="1:11" x14ac:dyDescent="0.2">
      <c r="A60" s="41"/>
      <c r="B60" s="41"/>
      <c r="C60" s="41"/>
      <c r="D60" s="41"/>
      <c r="E60" s="41"/>
      <c r="F60" s="41"/>
      <c r="G60" s="41"/>
      <c r="H60" s="41"/>
      <c r="I60" s="41"/>
      <c r="J60" s="41"/>
      <c r="K60" s="41"/>
    </row>
    <row r="61" spans="1:11" x14ac:dyDescent="0.2">
      <c r="A61" s="41"/>
      <c r="B61" s="41"/>
      <c r="C61" s="41"/>
      <c r="D61" s="41"/>
      <c r="E61" s="41"/>
      <c r="F61" s="41"/>
      <c r="G61" s="41"/>
      <c r="H61" s="41"/>
      <c r="I61" s="41"/>
      <c r="J61" s="41"/>
      <c r="K61" s="41"/>
    </row>
    <row r="62" spans="1:11" x14ac:dyDescent="0.2">
      <c r="A62" s="41"/>
      <c r="B62" s="41"/>
      <c r="C62" s="41"/>
      <c r="D62" s="41"/>
      <c r="E62" s="41"/>
      <c r="F62" s="41"/>
      <c r="G62" s="41"/>
      <c r="H62" s="41"/>
      <c r="I62" s="41"/>
      <c r="J62" s="41"/>
      <c r="K62" s="41"/>
    </row>
    <row r="63" spans="1:11" x14ac:dyDescent="0.2">
      <c r="A63" s="41"/>
      <c r="B63" s="41"/>
      <c r="C63" s="41"/>
      <c r="D63" s="41"/>
      <c r="E63" s="41"/>
      <c r="F63" s="41"/>
      <c r="G63" s="41"/>
      <c r="H63" s="41"/>
      <c r="I63" s="41"/>
      <c r="J63" s="41"/>
      <c r="K63" s="41"/>
    </row>
    <row r="64" spans="1:11" x14ac:dyDescent="0.2">
      <c r="A64" s="41"/>
      <c r="B64" s="41"/>
      <c r="C64" s="41"/>
      <c r="D64" s="41"/>
      <c r="E64" s="41"/>
      <c r="F64" s="41"/>
      <c r="G64" s="41"/>
      <c r="H64" s="41"/>
      <c r="I64" s="41"/>
      <c r="J64" s="41"/>
      <c r="K64" s="41"/>
    </row>
    <row r="65" spans="1:11" x14ac:dyDescent="0.2">
      <c r="A65" s="41"/>
      <c r="B65" s="41"/>
      <c r="C65" s="41"/>
      <c r="D65" s="41"/>
      <c r="E65" s="41"/>
      <c r="F65" s="41"/>
      <c r="G65" s="41"/>
      <c r="H65" s="41"/>
      <c r="I65" s="41"/>
      <c r="J65" s="41"/>
      <c r="K65" s="41"/>
    </row>
  </sheetData>
  <mergeCells count="26">
    <mergeCell ref="A61:K61"/>
    <mergeCell ref="A62:K62"/>
    <mergeCell ref="A6:K6"/>
    <mergeCell ref="K7:K8"/>
    <mergeCell ref="A48:K48"/>
    <mergeCell ref="A49:K49"/>
    <mergeCell ref="A50:K50"/>
    <mergeCell ref="A47:K47"/>
    <mergeCell ref="A46:K46"/>
    <mergeCell ref="C7:D7"/>
    <mergeCell ref="A63:K63"/>
    <mergeCell ref="A64:K64"/>
    <mergeCell ref="A65:K65"/>
    <mergeCell ref="A52:J52"/>
    <mergeCell ref="E7:F7"/>
    <mergeCell ref="A7:A8"/>
    <mergeCell ref="A45:J45"/>
    <mergeCell ref="A51:K51"/>
    <mergeCell ref="A59:K59"/>
    <mergeCell ref="A53:K53"/>
    <mergeCell ref="A54:K54"/>
    <mergeCell ref="A55:K55"/>
    <mergeCell ref="A56:K56"/>
    <mergeCell ref="A57:K57"/>
    <mergeCell ref="A58:K58"/>
    <mergeCell ref="A60:K60"/>
  </mergeCells>
  <hyperlinks>
    <hyperlink ref="A1" r:id="rId1" display="https://doi.org/10.1787/ctt-2018-en"/>
    <hyperlink ref="A4" r:id="rId2"/>
  </hyperlinks>
  <pageMargins left="0.7" right="0.7" top="0.75" bottom="0.75" header="0.3" footer="0.3"/>
  <pageSetup paperSize="9" scale="7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2016-09-20T09:18:47Z</cp:lastPrinted>
  <dcterms:created xsi:type="dcterms:W3CDTF">2014-06-02T10:38:44Z</dcterms:created>
  <dcterms:modified xsi:type="dcterms:W3CDTF">2018-12-11T00:13:28Z</dcterms:modified>
</cp:coreProperties>
</file>