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ustomProperty15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Tools\StatEditors\StatLinksFormatter\data\CFE-2020-284-EN - Financing SMEs and Entrepreneurs 2020\"/>
    </mc:Choice>
  </mc:AlternateContent>
  <bookViews>
    <workbookView xWindow="18804" yWindow="-156" windowWidth="17856" windowHeight="12804"/>
  </bookViews>
  <sheets>
    <sheet name="Figrue 6.1" sheetId="1" r:id="rId1"/>
  </sheets>
  <calcPr calcId="162913" iterateCount="50"/>
</workbook>
</file>

<file path=xl/calcChain.xml><?xml version="1.0" encoding="utf-8"?>
<calcChain xmlns="http://schemas.openxmlformats.org/spreadsheetml/2006/main">
  <c r="P17" i="1" l="1"/>
  <c r="O17" i="1" l="1"/>
  <c r="N17" i="1"/>
  <c r="M17" i="1"/>
  <c r="L17" i="1"/>
  <c r="K17" i="1"/>
  <c r="J17" i="1"/>
  <c r="I17" i="1"/>
  <c r="H17" i="1"/>
  <c r="G17" i="1"/>
  <c r="F17" i="1"/>
</calcChain>
</file>

<file path=xl/sharedStrings.xml><?xml version="1.0" encoding="utf-8"?>
<sst xmlns="http://schemas.openxmlformats.org/spreadsheetml/2006/main" count="18" uniqueCount="18">
  <si>
    <t xml:space="preserve">Business loans, SMEs </t>
  </si>
  <si>
    <t xml:space="preserve">Business loans, total </t>
  </si>
  <si>
    <t xml:space="preserve">Direct government loans, SMEs </t>
  </si>
  <si>
    <t>Government guaranteed loans, SMEs</t>
  </si>
  <si>
    <t xml:space="preserve">Outstanding short-term loans, SMEs </t>
  </si>
  <si>
    <t xml:space="preserve">Outstanding long-term loans, SMEs </t>
  </si>
  <si>
    <t>Non-performing loans, total</t>
  </si>
  <si>
    <t>Non-performing loans, SMEs</t>
  </si>
  <si>
    <t>Interest rates</t>
  </si>
  <si>
    <t>Interest rate, SMEs, lhs</t>
  </si>
  <si>
    <t>Interest rate, large firms, lhs</t>
  </si>
  <si>
    <t>Interest rate spread, rhs</t>
  </si>
  <si>
    <t>Figure 4.1. Trends in SME and entrepreneurship finance in Brazil</t>
  </si>
  <si>
    <r>
      <t>Source</t>
    </r>
    <r>
      <rPr>
        <sz val="9"/>
        <color theme="1"/>
        <rFont val="Times New Roman"/>
        <family val="1"/>
      </rPr>
      <t xml:space="preserve">: See Table 4.2 of full country profile. </t>
    </r>
  </si>
  <si>
    <t>Financing SMEs and Entrepreneurs 2020 - © OECD 2020</t>
  </si>
  <si>
    <t>Figure 7.1. Trends in SME and entrepreneurship finance in Brazil</t>
  </si>
  <si>
    <t>Version 1 - Last updated: 10-Apr-2020</t>
  </si>
  <si>
    <t>Disclaimer: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</si>
</sst>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_-;\-* #,##0_-;_-* &quot;-&quot;_-;_-@_-"/>
    <numFmt numFmtId="165" formatCode="_-* #,##0.00_-;\-* #,##0.00_-;_-* &quot;-&quot;??_-;_-@_-"/>
    <numFmt numFmtId="166" formatCode="_(&quot;€&quot;* #,##0.00_);_(&quot;€&quot;* \(#,##0.00\);_(&quot;€&quot;* &quot;-&quot;??_);_(@_)"/>
    <numFmt numFmtId="167" formatCode="0.0"/>
    <numFmt numFmtId="168" formatCode="_ * #,##0.00_ ;_ * \-#,##0.00_ ;_ * &quot;-&quot;??_ ;_ @_ "/>
    <numFmt numFmtId="169" formatCode="_(* #\ ##0_);_(* \(#\ ##0\);_(* &quot;-&quot;??_);_(@_)"/>
  </numFmts>
  <fonts count="64" x14ac:knownFonts="1">
    <font>
      <sz val="10"/>
      <color theme="1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MS Sans Serif"/>
      <family val="2"/>
    </font>
    <font>
      <sz val="12"/>
      <name val="Garamond"/>
      <family val="1"/>
      <charset val="238"/>
    </font>
    <font>
      <sz val="8"/>
      <name val="Arial"/>
      <family val="2"/>
    </font>
    <font>
      <sz val="8"/>
      <color indexed="8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0"/>
      <name val="Arial"/>
      <family val="2"/>
    </font>
    <font>
      <sz val="11"/>
      <color theme="0"/>
      <name val="Calibri"/>
      <family val="2"/>
      <scheme val="minor"/>
    </font>
    <font>
      <sz val="10"/>
      <color rgb="FF9C0006"/>
      <name val="Arial"/>
      <family val="2"/>
    </font>
    <font>
      <sz val="11"/>
      <color indexed="20"/>
      <name val="Calibri"/>
      <family val="2"/>
      <scheme val="minor"/>
    </font>
    <font>
      <b/>
      <sz val="10"/>
      <color rgb="FFFA7D00"/>
      <name val="Arial"/>
      <family val="2"/>
    </font>
    <font>
      <b/>
      <sz val="11"/>
      <color rgb="FFFA7D00"/>
      <name val="Calibri"/>
      <family val="2"/>
      <scheme val="minor"/>
    </font>
    <font>
      <b/>
      <sz val="10"/>
      <color theme="0"/>
      <name val="Arial"/>
      <family val="2"/>
    </font>
    <font>
      <b/>
      <sz val="11"/>
      <color theme="0"/>
      <name val="Calibri"/>
      <family val="2"/>
      <scheme val="minor"/>
    </font>
    <font>
      <i/>
      <sz val="10"/>
      <color rgb="FF7F7F7F"/>
      <name val="Arial"/>
      <family val="2"/>
    </font>
    <font>
      <i/>
      <sz val="11"/>
      <color rgb="FF7F7F7F"/>
      <name val="Calibri"/>
      <family val="2"/>
      <scheme val="minor"/>
    </font>
    <font>
      <sz val="10"/>
      <color rgb="FF006100"/>
      <name val="Arial"/>
      <family val="2"/>
    </font>
    <font>
      <sz val="11"/>
      <color rgb="FF006100"/>
      <name val="Calibri"/>
      <family val="2"/>
      <scheme val="minor"/>
    </font>
    <font>
      <b/>
      <sz val="15"/>
      <color theme="3"/>
      <name val="Arial"/>
      <family val="2"/>
    </font>
    <font>
      <b/>
      <sz val="15"/>
      <color indexed="56"/>
      <name val="Calibri"/>
      <family val="2"/>
      <scheme val="minor"/>
    </font>
    <font>
      <b/>
      <sz val="13"/>
      <color theme="3"/>
      <name val="Arial"/>
      <family val="2"/>
    </font>
    <font>
      <b/>
      <sz val="13"/>
      <color indexed="56"/>
      <name val="Calibri"/>
      <family val="2"/>
      <scheme val="minor"/>
    </font>
    <font>
      <b/>
      <sz val="11"/>
      <color theme="3"/>
      <name val="Arial"/>
      <family val="2"/>
    </font>
    <font>
      <b/>
      <sz val="11"/>
      <color indexed="56"/>
      <name val="Calibri"/>
      <family val="2"/>
      <scheme val="minor"/>
    </font>
    <font>
      <u/>
      <sz val="10"/>
      <color theme="10"/>
      <name val="Arial"/>
      <family val="2"/>
    </font>
    <font>
      <u/>
      <sz val="9.9"/>
      <color theme="10"/>
      <name val="Trebuchet MS"/>
      <family val="2"/>
    </font>
    <font>
      <sz val="10"/>
      <color rgb="FF3F3F76"/>
      <name val="Arial"/>
      <family val="2"/>
    </font>
    <font>
      <sz val="11"/>
      <color rgb="FF3F3F76"/>
      <name val="Calibri"/>
      <family val="2"/>
      <scheme val="minor"/>
    </font>
    <font>
      <sz val="10"/>
      <color rgb="FFFA7D00"/>
      <name val="Arial"/>
      <family val="2"/>
    </font>
    <font>
      <sz val="11"/>
      <color rgb="FFFA7D00"/>
      <name val="Calibri"/>
      <family val="2"/>
      <scheme val="minor"/>
    </font>
    <font>
      <sz val="10"/>
      <color rgb="FF9C6500"/>
      <name val="Arial"/>
      <family val="2"/>
    </font>
    <font>
      <sz val="11"/>
      <color rgb="FF9C6500"/>
      <name val="Calibri"/>
      <family val="2"/>
      <scheme val="minor"/>
    </font>
    <font>
      <sz val="10"/>
      <color theme="1"/>
      <name val="Trebuchet MS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Trebuchet MS"/>
      <family val="2"/>
    </font>
    <font>
      <sz val="12"/>
      <color theme="1"/>
      <name val="Garamond"/>
      <family val="2"/>
      <charset val="238"/>
    </font>
    <font>
      <b/>
      <sz val="10"/>
      <color rgb="FF3F3F3F"/>
      <name val="Arial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8"/>
      <color indexed="56"/>
      <name val="Cambria"/>
      <family val="2"/>
      <scheme val="major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11"/>
      <color rgb="FFFF000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theme="6" tint="-0.499984740745262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color theme="1"/>
      <name val="Arial Narrow"/>
      <family val="2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b/>
      <sz val="8"/>
      <color rgb="FF000000"/>
      <name val="Arial Narrow"/>
      <family val="2"/>
    </font>
    <font>
      <sz val="8"/>
      <color rgb="FF000000"/>
      <name val="Arial Narrow"/>
      <family val="2"/>
    </font>
    <font>
      <sz val="10"/>
      <color rgb="FF000000"/>
      <name val="Arial Narrow"/>
      <family val="2"/>
    </font>
    <font>
      <sz val="9"/>
      <color rgb="FF000000"/>
      <name val="Arial Narrow"/>
      <family val="2"/>
    </font>
    <font>
      <b/>
      <sz val="10"/>
      <color theme="1"/>
      <name val="Times New Roman"/>
      <family val="1"/>
    </font>
    <font>
      <i/>
      <sz val="9"/>
      <color theme="1"/>
      <name val="Times New Roman"/>
      <family val="1"/>
    </font>
    <font>
      <sz val="9"/>
      <color theme="1"/>
      <name val="Times New Roman"/>
      <family val="1"/>
    </font>
    <font>
      <sz val="10"/>
      <color rgb="FF010000"/>
      <name val="Arial"/>
      <family val="2"/>
    </font>
  </fonts>
  <fills count="4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44">
    <xf numFmtId="0" fontId="0" fillId="0" borderId="0"/>
    <xf numFmtId="0" fontId="8" fillId="16" borderId="0" applyNumberFormat="0" applyBorder="0" applyAlignment="0" applyProtection="0"/>
    <xf numFmtId="0" fontId="9" fillId="2" borderId="0" applyNumberFormat="0" applyBorder="0" applyAlignment="0" applyProtection="0"/>
    <xf numFmtId="0" fontId="8" fillId="17" borderId="0" applyNumberFormat="0" applyBorder="0" applyAlignment="0" applyProtection="0"/>
    <xf numFmtId="0" fontId="9" fillId="3" borderId="0" applyNumberFormat="0" applyBorder="0" applyAlignment="0" applyProtection="0"/>
    <xf numFmtId="0" fontId="8" fillId="18" borderId="0" applyNumberFormat="0" applyBorder="0" applyAlignment="0" applyProtection="0"/>
    <xf numFmtId="0" fontId="9" fillId="4" borderId="0" applyNumberFormat="0" applyBorder="0" applyAlignment="0" applyProtection="0"/>
    <xf numFmtId="0" fontId="8" fillId="19" borderId="0" applyNumberFormat="0" applyBorder="0" applyAlignment="0" applyProtection="0"/>
    <xf numFmtId="0" fontId="9" fillId="5" borderId="0" applyNumberFormat="0" applyBorder="0" applyAlignment="0" applyProtection="0"/>
    <xf numFmtId="0" fontId="8" fillId="20" borderId="0" applyNumberFormat="0" applyBorder="0" applyAlignment="0" applyProtection="0"/>
    <xf numFmtId="0" fontId="9" fillId="20" borderId="0" applyNumberFormat="0" applyBorder="0" applyAlignment="0" applyProtection="0"/>
    <xf numFmtId="0" fontId="8" fillId="21" borderId="0" applyNumberFormat="0" applyBorder="0" applyAlignment="0" applyProtection="0"/>
    <xf numFmtId="0" fontId="9" fillId="21" borderId="0" applyNumberFormat="0" applyBorder="0" applyAlignment="0" applyProtection="0"/>
    <xf numFmtId="0" fontId="8" fillId="22" borderId="0" applyNumberFormat="0" applyBorder="0" applyAlignment="0" applyProtection="0"/>
    <xf numFmtId="0" fontId="9" fillId="6" borderId="0" applyNumberFormat="0" applyBorder="0" applyAlignment="0" applyProtection="0"/>
    <xf numFmtId="0" fontId="8" fillId="23" borderId="0" applyNumberFormat="0" applyBorder="0" applyAlignment="0" applyProtection="0"/>
    <xf numFmtId="0" fontId="9" fillId="23" borderId="0" applyNumberFormat="0" applyBorder="0" applyAlignment="0" applyProtection="0"/>
    <xf numFmtId="0" fontId="8" fillId="24" borderId="0" applyNumberFormat="0" applyBorder="0" applyAlignment="0" applyProtection="0"/>
    <xf numFmtId="0" fontId="9" fillId="7" borderId="0" applyNumberFormat="0" applyBorder="0" applyAlignment="0" applyProtection="0"/>
    <xf numFmtId="0" fontId="8" fillId="25" borderId="0" applyNumberFormat="0" applyBorder="0" applyAlignment="0" applyProtection="0"/>
    <xf numFmtId="0" fontId="9" fillId="5" borderId="0" applyNumberFormat="0" applyBorder="0" applyAlignment="0" applyProtection="0"/>
    <xf numFmtId="0" fontId="8" fillId="26" borderId="0" applyNumberFormat="0" applyBorder="0" applyAlignment="0" applyProtection="0"/>
    <xf numFmtId="0" fontId="9" fillId="26" borderId="0" applyNumberFormat="0" applyBorder="0" applyAlignment="0" applyProtection="0"/>
    <xf numFmtId="0" fontId="8" fillId="27" borderId="0" applyNumberFormat="0" applyBorder="0" applyAlignment="0" applyProtection="0"/>
    <xf numFmtId="0" fontId="9" fillId="8" borderId="0" applyNumberFormat="0" applyBorder="0" applyAlignment="0" applyProtection="0"/>
    <xf numFmtId="0" fontId="10" fillId="28" borderId="0" applyNumberFormat="0" applyBorder="0" applyAlignment="0" applyProtection="0"/>
    <xf numFmtId="0" fontId="11" fillId="9" borderId="0" applyNumberFormat="0" applyBorder="0" applyAlignment="0" applyProtection="0"/>
    <xf numFmtId="0" fontId="10" fillId="29" borderId="0" applyNumberFormat="0" applyBorder="0" applyAlignment="0" applyProtection="0"/>
    <xf numFmtId="0" fontId="11" fillId="29" borderId="0" applyNumberFormat="0" applyBorder="0" applyAlignment="0" applyProtection="0"/>
    <xf numFmtId="0" fontId="10" fillId="30" borderId="0" applyNumberFormat="0" applyBorder="0" applyAlignment="0" applyProtection="0"/>
    <xf numFmtId="0" fontId="11" fillId="7" borderId="0" applyNumberFormat="0" applyBorder="0" applyAlignment="0" applyProtection="0"/>
    <xf numFmtId="0" fontId="10" fillId="31" borderId="0" applyNumberFormat="0" applyBorder="0" applyAlignment="0" applyProtection="0"/>
    <xf numFmtId="0" fontId="11" fillId="10" borderId="0" applyNumberFormat="0" applyBorder="0" applyAlignment="0" applyProtection="0"/>
    <xf numFmtId="0" fontId="10" fillId="32" borderId="0" applyNumberFormat="0" applyBorder="0" applyAlignment="0" applyProtection="0"/>
    <xf numFmtId="0" fontId="11" fillId="32" borderId="0" applyNumberFormat="0" applyBorder="0" applyAlignment="0" applyProtection="0"/>
    <xf numFmtId="0" fontId="10" fillId="33" borderId="0" applyNumberFormat="0" applyBorder="0" applyAlignment="0" applyProtection="0"/>
    <xf numFmtId="0" fontId="11" fillId="11" borderId="0" applyNumberFormat="0" applyBorder="0" applyAlignment="0" applyProtection="0"/>
    <xf numFmtId="0" fontId="10" fillId="34" borderId="0" applyNumberFormat="0" applyBorder="0" applyAlignment="0" applyProtection="0"/>
    <xf numFmtId="0" fontId="11" fillId="12" borderId="0" applyNumberFormat="0" applyBorder="0" applyAlignment="0" applyProtection="0"/>
    <xf numFmtId="0" fontId="10" fillId="35" borderId="0" applyNumberFormat="0" applyBorder="0" applyAlignment="0" applyProtection="0"/>
    <xf numFmtId="0" fontId="11" fillId="13" borderId="0" applyNumberFormat="0" applyBorder="0" applyAlignment="0" applyProtection="0"/>
    <xf numFmtId="0" fontId="10" fillId="36" borderId="0" applyNumberFormat="0" applyBorder="0" applyAlignment="0" applyProtection="0"/>
    <xf numFmtId="0" fontId="11" fillId="14" borderId="0" applyNumberFormat="0" applyBorder="0" applyAlignment="0" applyProtection="0"/>
    <xf numFmtId="0" fontId="10" fillId="37" borderId="0" applyNumberFormat="0" applyBorder="0" applyAlignment="0" applyProtection="0"/>
    <xf numFmtId="0" fontId="11" fillId="10" borderId="0" applyNumberFormat="0" applyBorder="0" applyAlignment="0" applyProtection="0"/>
    <xf numFmtId="0" fontId="10" fillId="38" borderId="0" applyNumberFormat="0" applyBorder="0" applyAlignment="0" applyProtection="0"/>
    <xf numFmtId="0" fontId="11" fillId="38" borderId="0" applyNumberFormat="0" applyBorder="0" applyAlignment="0" applyProtection="0"/>
    <xf numFmtId="0" fontId="10" fillId="39" borderId="0" applyNumberFormat="0" applyBorder="0" applyAlignment="0" applyProtection="0"/>
    <xf numFmtId="0" fontId="11" fillId="39" borderId="0" applyNumberFormat="0" applyBorder="0" applyAlignment="0" applyProtection="0"/>
    <xf numFmtId="0" fontId="12" fillId="40" borderId="0" applyNumberFormat="0" applyBorder="0" applyAlignment="0" applyProtection="0"/>
    <xf numFmtId="0" fontId="13" fillId="40" borderId="0" applyNumberFormat="0" applyBorder="0" applyAlignment="0" applyProtection="0"/>
    <xf numFmtId="0" fontId="14" fillId="41" borderId="4" applyNumberFormat="0" applyAlignment="0" applyProtection="0"/>
    <xf numFmtId="0" fontId="15" fillId="15" borderId="4" applyNumberFormat="0" applyAlignment="0" applyProtection="0"/>
    <xf numFmtId="0" fontId="16" fillId="42" borderId="5" applyNumberFormat="0" applyAlignment="0" applyProtection="0"/>
    <xf numFmtId="0" fontId="17" fillId="42" borderId="5" applyNumberFormat="0" applyAlignment="0" applyProtection="0"/>
    <xf numFmtId="164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43" borderId="0" applyNumberFormat="0" applyBorder="0" applyAlignment="0" applyProtection="0"/>
    <xf numFmtId="0" fontId="21" fillId="43" borderId="0" applyNumberFormat="0" applyBorder="0" applyAlignment="0" applyProtection="0"/>
    <xf numFmtId="0" fontId="22" fillId="0" borderId="6" applyNumberFormat="0" applyFill="0" applyAlignment="0" applyProtection="0"/>
    <xf numFmtId="0" fontId="23" fillId="0" borderId="1" applyNumberFormat="0" applyFill="0" applyAlignment="0" applyProtection="0"/>
    <xf numFmtId="0" fontId="24" fillId="0" borderId="7" applyNumberFormat="0" applyFill="0" applyAlignment="0" applyProtection="0"/>
    <xf numFmtId="0" fontId="25" fillId="0" borderId="7" applyNumberFormat="0" applyFill="0" applyAlignment="0" applyProtection="0"/>
    <xf numFmtId="0" fontId="26" fillId="0" borderId="8" applyNumberFormat="0" applyFill="0" applyAlignment="0" applyProtection="0"/>
    <xf numFmtId="0" fontId="27" fillId="0" borderId="2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30" fillId="44" borderId="4" applyNumberFormat="0" applyAlignment="0" applyProtection="0"/>
    <xf numFmtId="0" fontId="31" fillId="44" borderId="4" applyNumberFormat="0" applyAlignment="0" applyProtection="0"/>
    <xf numFmtId="0" fontId="32" fillId="0" borderId="9" applyNumberFormat="0" applyFill="0" applyAlignment="0" applyProtection="0"/>
    <xf numFmtId="0" fontId="33" fillId="0" borderId="9" applyNumberFormat="0" applyFill="0" applyAlignment="0" applyProtection="0"/>
    <xf numFmtId="168" fontId="2" fillId="0" borderId="0" applyFont="0" applyFill="0" applyBorder="0" applyAlignment="0" applyProtection="0"/>
    <xf numFmtId="0" fontId="34" fillId="45" borderId="0" applyNumberFormat="0" applyBorder="0" applyAlignment="0" applyProtection="0"/>
    <xf numFmtId="0" fontId="35" fillId="45" borderId="0" applyNumberFormat="0" applyBorder="0" applyAlignment="0" applyProtection="0"/>
    <xf numFmtId="0" fontId="36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8" fillId="0" borderId="0"/>
    <xf numFmtId="0" fontId="3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7" fillId="0" borderId="0"/>
    <xf numFmtId="0" fontId="38" fillId="0" borderId="0"/>
    <xf numFmtId="0" fontId="39" fillId="0" borderId="0"/>
    <xf numFmtId="0" fontId="9" fillId="0" borderId="0"/>
    <xf numFmtId="0" fontId="1" fillId="0" borderId="0"/>
    <xf numFmtId="0" fontId="8" fillId="46" borderId="10" applyNumberFormat="0" applyFont="0" applyAlignment="0" applyProtection="0"/>
    <xf numFmtId="0" fontId="8" fillId="46" borderId="10" applyNumberFormat="0" applyFont="0" applyAlignment="0" applyProtection="0"/>
    <xf numFmtId="0" fontId="3" fillId="46" borderId="10" applyNumberFormat="0" applyFont="0" applyAlignment="0" applyProtection="0"/>
    <xf numFmtId="0" fontId="40" fillId="41" borderId="11" applyNumberFormat="0" applyAlignment="0" applyProtection="0"/>
    <xf numFmtId="0" fontId="41" fillId="15" borderId="11" applyNumberFormat="0" applyAlignment="0" applyProtection="0"/>
    <xf numFmtId="9" fontId="3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12" applyNumberFormat="0" applyFill="0" applyAlignment="0" applyProtection="0"/>
    <xf numFmtId="0" fontId="45" fillId="0" borderId="3" applyNumberFormat="0" applyFill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</cellStyleXfs>
  <cellXfs count="46">
    <xf numFmtId="0" fontId="0" fillId="0" borderId="0" xfId="0"/>
    <xf numFmtId="0" fontId="0" fillId="0" borderId="0" xfId="0" applyFill="1"/>
    <xf numFmtId="2" fontId="0" fillId="0" borderId="0" xfId="0" applyNumberFormat="1" applyFill="1"/>
    <xf numFmtId="0" fontId="6" fillId="0" borderId="0" xfId="0" applyFont="1" applyFill="1" applyBorder="1" applyAlignment="1">
      <alignment vertical="center" wrapText="1"/>
    </xf>
    <xf numFmtId="3" fontId="6" fillId="0" borderId="0" xfId="0" applyNumberFormat="1" applyFont="1" applyFill="1" applyBorder="1" applyAlignment="1">
      <alignment horizontal="center"/>
    </xf>
    <xf numFmtId="2" fontId="6" fillId="0" borderId="0" xfId="0" applyNumberFormat="1" applyFont="1" applyFill="1" applyBorder="1"/>
    <xf numFmtId="3" fontId="50" fillId="0" borderId="0" xfId="68" applyNumberFormat="1" applyFont="1" applyFill="1" applyBorder="1" applyAlignment="1">
      <alignment horizontal="center"/>
    </xf>
    <xf numFmtId="0" fontId="51" fillId="0" borderId="0" xfId="0" applyFont="1"/>
    <xf numFmtId="2" fontId="48" fillId="0" borderId="0" xfId="99" applyNumberFormat="1" applyFont="1" applyFill="1" applyAlignment="1">
      <alignment horizontal="right"/>
    </xf>
    <xf numFmtId="0" fontId="48" fillId="0" borderId="0" xfId="99" applyFont="1" applyFill="1"/>
    <xf numFmtId="2" fontId="49" fillId="0" borderId="0" xfId="99" applyNumberFormat="1" applyFont="1" applyFill="1"/>
    <xf numFmtId="0" fontId="8" fillId="0" borderId="0" xfId="99" applyFill="1" applyBorder="1"/>
    <xf numFmtId="0" fontId="52" fillId="0" borderId="0" xfId="0" applyFont="1" applyFill="1" applyBorder="1" applyAlignment="1">
      <alignment horizontal="center" vertical="center" wrapText="1"/>
    </xf>
    <xf numFmtId="0" fontId="52" fillId="0" borderId="0" xfId="0" applyFont="1" applyFill="1" applyBorder="1" applyAlignment="1">
      <alignment horizontal="center" vertical="center"/>
    </xf>
    <xf numFmtId="169" fontId="51" fillId="0" borderId="0" xfId="68" applyNumberFormat="1" applyFont="1" applyFill="1" applyBorder="1" applyAlignment="1">
      <alignment horizontal="right"/>
    </xf>
    <xf numFmtId="0" fontId="51" fillId="0" borderId="0" xfId="0" applyNumberFormat="1" applyFont="1" applyFill="1" applyBorder="1" applyAlignment="1">
      <alignment horizontal="right"/>
    </xf>
    <xf numFmtId="167" fontId="51" fillId="0" borderId="0" xfId="0" applyNumberFormat="1" applyFont="1" applyFill="1" applyBorder="1" applyAlignment="1">
      <alignment horizontal="right"/>
    </xf>
    <xf numFmtId="0" fontId="52" fillId="0" borderId="0" xfId="99" applyFont="1" applyFill="1" applyBorder="1"/>
    <xf numFmtId="167" fontId="51" fillId="0" borderId="0" xfId="99" applyNumberFormat="1" applyFont="1" applyFill="1" applyBorder="1"/>
    <xf numFmtId="0" fontId="51" fillId="0" borderId="0" xfId="99" applyFont="1" applyFill="1" applyBorder="1"/>
    <xf numFmtId="169" fontId="51" fillId="0" borderId="0" xfId="0" applyNumberFormat="1" applyFont="1" applyFill="1" applyBorder="1" applyAlignment="1">
      <alignment horizontal="right"/>
    </xf>
    <xf numFmtId="0" fontId="51" fillId="0" borderId="0" xfId="0" applyFont="1" applyFill="1" applyBorder="1"/>
    <xf numFmtId="0" fontId="52" fillId="0" borderId="0" xfId="0" applyFont="1" applyFill="1" applyBorder="1" applyAlignment="1">
      <alignment horizontal="center"/>
    </xf>
    <xf numFmtId="0" fontId="51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wrapText="1"/>
    </xf>
    <xf numFmtId="0" fontId="52" fillId="0" borderId="0" xfId="0" applyFont="1" applyFill="1" applyBorder="1"/>
    <xf numFmtId="0" fontId="0" fillId="0" borderId="0" xfId="0" applyFont="1" applyAlignment="1"/>
    <xf numFmtId="0" fontId="28" fillId="0" borderId="0" xfId="82" applyAlignment="1"/>
    <xf numFmtId="0" fontId="53" fillId="0" borderId="0" xfId="0" applyFont="1"/>
    <xf numFmtId="0" fontId="53" fillId="0" borderId="0" xfId="0" applyFont="1" applyFill="1"/>
    <xf numFmtId="0" fontId="54" fillId="0" borderId="0" xfId="0" applyFont="1"/>
    <xf numFmtId="0" fontId="55" fillId="0" borderId="0" xfId="0" applyFont="1" applyFill="1" applyAlignment="1">
      <alignment horizontal="left" vertical="center"/>
    </xf>
    <xf numFmtId="0" fontId="54" fillId="0" borderId="0" xfId="0" applyFont="1" applyFill="1"/>
    <xf numFmtId="0" fontId="56" fillId="0" borderId="0" xfId="0" applyFont="1" applyFill="1" applyAlignment="1">
      <alignment horizontal="left" vertical="center"/>
    </xf>
    <xf numFmtId="0" fontId="44" fillId="0" borderId="0" xfId="0" applyFont="1"/>
    <xf numFmtId="2" fontId="0" fillId="0" borderId="0" xfId="0" applyNumberFormat="1"/>
    <xf numFmtId="0" fontId="57" fillId="0" borderId="0" xfId="0" applyFont="1" applyFill="1" applyAlignment="1">
      <alignment horizontal="justify" vertical="center"/>
    </xf>
    <xf numFmtId="0" fontId="58" fillId="0" borderId="0" xfId="0" applyFont="1" applyFill="1"/>
    <xf numFmtId="0" fontId="59" fillId="0" borderId="0" xfId="0" applyFont="1" applyFill="1"/>
    <xf numFmtId="0" fontId="57" fillId="0" borderId="0" xfId="0" applyFont="1" applyFill="1"/>
    <xf numFmtId="0" fontId="57" fillId="0" borderId="0" xfId="0" applyFont="1" applyFill="1" applyAlignment="1">
      <alignment horizontal="left" vertical="center"/>
    </xf>
    <xf numFmtId="0" fontId="60" fillId="0" borderId="0" xfId="0" applyFont="1" applyAlignment="1">
      <alignment horizontal="left" vertical="center"/>
    </xf>
    <xf numFmtId="0" fontId="61" fillId="0" borderId="0" xfId="0" applyFont="1" applyAlignment="1">
      <alignment horizontal="left" vertical="center"/>
    </xf>
    <xf numFmtId="0" fontId="49" fillId="0" borderId="0" xfId="0" applyFont="1" applyFill="1"/>
    <xf numFmtId="0" fontId="63" fillId="47" borderId="0" xfId="0" applyFont="1" applyFill="1" applyAlignment="1"/>
    <xf numFmtId="0" fontId="28" fillId="47" borderId="0" xfId="82" applyFill="1" applyAlignment="1"/>
  </cellXfs>
  <cellStyles count="144">
    <cellStyle name="20% - Accent1" xfId="1" builtinId="30" customBuiltin="1"/>
    <cellStyle name="20% - Accent1 2" xfId="2"/>
    <cellStyle name="20% - Accent2" xfId="3" builtinId="34" customBuiltin="1"/>
    <cellStyle name="20% - Accent2 2" xfId="4"/>
    <cellStyle name="20% - Accent3" xfId="5" builtinId="38" customBuiltin="1"/>
    <cellStyle name="20% - Accent3 2" xfId="6"/>
    <cellStyle name="20% - Accent4" xfId="7" builtinId="42" customBuiltin="1"/>
    <cellStyle name="20% - Accent4 2" xfId="8"/>
    <cellStyle name="20% - Accent5" xfId="9" builtinId="46" customBuiltin="1"/>
    <cellStyle name="20% - Accent5 2" xfId="10"/>
    <cellStyle name="20% - Accent6" xfId="11" builtinId="50" customBuiltin="1"/>
    <cellStyle name="20% - Accent6 2" xfId="12"/>
    <cellStyle name="40% - Accent1" xfId="13" builtinId="31" customBuiltin="1"/>
    <cellStyle name="40% - Accent1 2" xfId="14"/>
    <cellStyle name="40% - Accent2" xfId="15" builtinId="35" customBuiltin="1"/>
    <cellStyle name="40% - Accent2 2" xfId="16"/>
    <cellStyle name="40% - Accent3" xfId="17" builtinId="39" customBuiltin="1"/>
    <cellStyle name="40% - Accent3 2" xfId="18"/>
    <cellStyle name="40% - Accent4" xfId="19" builtinId="43" customBuiltin="1"/>
    <cellStyle name="40% - Accent4 2" xfId="20"/>
    <cellStyle name="40% - Accent5" xfId="21" builtinId="47" customBuiltin="1"/>
    <cellStyle name="40% - Accent5 2" xfId="22"/>
    <cellStyle name="40% - Accent6" xfId="23" builtinId="51" customBuiltin="1"/>
    <cellStyle name="40% - Accent6 2" xfId="24"/>
    <cellStyle name="60% - Accent1" xfId="25" builtinId="32" customBuiltin="1"/>
    <cellStyle name="60% - Accent1 2" xfId="26"/>
    <cellStyle name="60% - Accent2" xfId="27" builtinId="36" customBuiltin="1"/>
    <cellStyle name="60% - Accent2 2" xfId="28"/>
    <cellStyle name="60% - Accent3" xfId="29" builtinId="40" customBuiltin="1"/>
    <cellStyle name="60% - Accent3 2" xfId="30"/>
    <cellStyle name="60% - Accent4" xfId="31" builtinId="44" customBuiltin="1"/>
    <cellStyle name="60% - Accent4 2" xfId="32"/>
    <cellStyle name="60% - Accent5" xfId="33" builtinId="48" customBuiltin="1"/>
    <cellStyle name="60% - Accent5 2" xfId="34"/>
    <cellStyle name="60% - Accent6" xfId="35" builtinId="52" customBuiltin="1"/>
    <cellStyle name="60% - Accent6 2" xfId="36"/>
    <cellStyle name="Accent1" xfId="37" builtinId="29" customBuiltin="1"/>
    <cellStyle name="Accent1 2" xfId="38"/>
    <cellStyle name="Accent2" xfId="39" builtinId="33" customBuiltin="1"/>
    <cellStyle name="Accent2 2" xfId="40"/>
    <cellStyle name="Accent3" xfId="41" builtinId="37" customBuiltin="1"/>
    <cellStyle name="Accent3 2" xfId="42"/>
    <cellStyle name="Accent4" xfId="43" builtinId="41" customBuiltin="1"/>
    <cellStyle name="Accent4 2" xfId="44"/>
    <cellStyle name="Accent5" xfId="45" builtinId="45" customBuiltin="1"/>
    <cellStyle name="Accent5 2" xfId="46"/>
    <cellStyle name="Accent6" xfId="47" builtinId="49" customBuiltin="1"/>
    <cellStyle name="Accent6 2" xfId="48"/>
    <cellStyle name="Bad" xfId="49" builtinId="27" customBuiltin="1"/>
    <cellStyle name="Bad 2" xfId="50"/>
    <cellStyle name="Calculation" xfId="51" builtinId="22" customBuiltin="1"/>
    <cellStyle name="Calculation 2" xfId="52"/>
    <cellStyle name="Check Cell" xfId="53" builtinId="23" customBuiltin="1"/>
    <cellStyle name="Check Cell 2" xfId="54"/>
    <cellStyle name="Comma [0] 2" xfId="55"/>
    <cellStyle name="Comma 2" xfId="56"/>
    <cellStyle name="Comma 2 10" xfId="57"/>
    <cellStyle name="Comma 2 2" xfId="58"/>
    <cellStyle name="Comma 2 3" xfId="59"/>
    <cellStyle name="Comma 2 4" xfId="60"/>
    <cellStyle name="Comma 2 4 2" xfId="61"/>
    <cellStyle name="Comma 2 5" xfId="62"/>
    <cellStyle name="Comma 2 6" xfId="63"/>
    <cellStyle name="Comma 2 7" xfId="64"/>
    <cellStyle name="Comma 2 8" xfId="65"/>
    <cellStyle name="Comma 2 9" xfId="66"/>
    <cellStyle name="Comma 3" xfId="67"/>
    <cellStyle name="Comma 4" xfId="68"/>
    <cellStyle name="Currency 2" xfId="69"/>
    <cellStyle name="Explanatory Text" xfId="70" builtinId="53" customBuiltin="1"/>
    <cellStyle name="Explanatory Text 2" xfId="71"/>
    <cellStyle name="Good" xfId="72" builtinId="26" customBuiltin="1"/>
    <cellStyle name="Good 2" xfId="73"/>
    <cellStyle name="Heading 1" xfId="74" builtinId="16" customBuiltin="1"/>
    <cellStyle name="Heading 1 2" xfId="75"/>
    <cellStyle name="Heading 2" xfId="76" builtinId="17" customBuiltin="1"/>
    <cellStyle name="Heading 2 2" xfId="77"/>
    <cellStyle name="Heading 3" xfId="78" builtinId="18" customBuiltin="1"/>
    <cellStyle name="Heading 3 2" xfId="79"/>
    <cellStyle name="Heading 4" xfId="80" builtinId="19" customBuiltin="1"/>
    <cellStyle name="Heading 4 2" xfId="81"/>
    <cellStyle name="Hyperlink" xfId="82" builtinId="8"/>
    <cellStyle name="Hyperlink 2" xfId="83"/>
    <cellStyle name="Input" xfId="84" builtinId="20" customBuiltin="1"/>
    <cellStyle name="Input 2" xfId="85"/>
    <cellStyle name="Linked Cell" xfId="86" builtinId="24" customBuiltin="1"/>
    <cellStyle name="Linked Cell 2" xfId="87"/>
    <cellStyle name="Millares 2" xfId="88"/>
    <cellStyle name="Neutral" xfId="89" builtinId="28" customBuiltin="1"/>
    <cellStyle name="Neutral 2" xfId="90"/>
    <cellStyle name="Normal" xfId="0" builtinId="0"/>
    <cellStyle name="Normál 10 3 3" xfId="91"/>
    <cellStyle name="Normal 2" xfId="92"/>
    <cellStyle name="Normal 2 10" xfId="93"/>
    <cellStyle name="Normál 2 10" xfId="94"/>
    <cellStyle name="Normal 2 11" xfId="95"/>
    <cellStyle name="Normal 2 12" xfId="96"/>
    <cellStyle name="Normal 2 13" xfId="97"/>
    <cellStyle name="Normal 2 14" xfId="98"/>
    <cellStyle name="Normal 2 15" xfId="99"/>
    <cellStyle name="Normal 2 16" xfId="100"/>
    <cellStyle name="Normal 2 17" xfId="101"/>
    <cellStyle name="Normal 2 18" xfId="102"/>
    <cellStyle name="Normal 2 19" xfId="103"/>
    <cellStyle name="Normal 2 2" xfId="104"/>
    <cellStyle name="Normal 2 2 2" xfId="105"/>
    <cellStyle name="Normál 2 2 2" xfId="106"/>
    <cellStyle name="Normal 2 20" xfId="107"/>
    <cellStyle name="Normal 2 3" xfId="108"/>
    <cellStyle name="Normal 2 4" xfId="109"/>
    <cellStyle name="Normal 2 4 2" xfId="110"/>
    <cellStyle name="Normal 2 5" xfId="111"/>
    <cellStyle name="Normal 2 6" xfId="112"/>
    <cellStyle name="Normal 2 7" xfId="113"/>
    <cellStyle name="Normal 2 8" xfId="114"/>
    <cellStyle name="Normal 2 9" xfId="115"/>
    <cellStyle name="Normal 3" xfId="116"/>
    <cellStyle name="Normal 4" xfId="117"/>
    <cellStyle name="Normal 5" xfId="118"/>
    <cellStyle name="Normal 5 2" xfId="119"/>
    <cellStyle name="Normal 5 3" xfId="120"/>
    <cellStyle name="Normal 6" xfId="121"/>
    <cellStyle name="Normal 6 2" xfId="122"/>
    <cellStyle name="Normal 7" xfId="123"/>
    <cellStyle name="Normal 8" xfId="124"/>
    <cellStyle name="Normál 8" xfId="125"/>
    <cellStyle name="Normal 9" xfId="126"/>
    <cellStyle name="Normale_Foglio1" xfId="127"/>
    <cellStyle name="Note 2" xfId="128"/>
    <cellStyle name="Note 2 2" xfId="129"/>
    <cellStyle name="Note 3" xfId="130"/>
    <cellStyle name="Output" xfId="131" builtinId="21" customBuiltin="1"/>
    <cellStyle name="Output 2" xfId="132"/>
    <cellStyle name="Percent 2" xfId="133"/>
    <cellStyle name="Percent 3" xfId="134"/>
    <cellStyle name="Porcentaje 2" xfId="135"/>
    <cellStyle name="Pourcentage 2" xfId="136"/>
    <cellStyle name="Százalék 7" xfId="137"/>
    <cellStyle name="Title" xfId="138" builtinId="15" customBuiltin="1"/>
    <cellStyle name="Title 2" xfId="139"/>
    <cellStyle name="Total" xfId="140" builtinId="25" customBuiltin="1"/>
    <cellStyle name="Total 2" xfId="141"/>
    <cellStyle name="Warning Text" xfId="142" builtinId="11" customBuiltin="1"/>
    <cellStyle name="Warning Text 2" xfId="1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11" Type="http://schemas.openxmlformats.org/officeDocument/2006/relationships/customXml" Target="../customXml/item6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 Narrow"/>
                <a:ea typeface="Calibri"/>
                <a:cs typeface="Calibri"/>
              </a:defRPr>
            </a:pPr>
            <a:r>
              <a:rPr lang="en-GB" sz="800" b="1" i="0" u="none" strike="noStrike" baseline="0">
                <a:solidFill>
                  <a:srgbClr val="000000"/>
                </a:solidFill>
                <a:latin typeface="Arial Narrow"/>
              </a:rPr>
              <a:t>A. SME loans and total business loans, 2007-18</a:t>
            </a:r>
          </a:p>
          <a:p>
            <a:pPr>
              <a:defRPr sz="800" b="1" i="0" u="none" strike="noStrike" baseline="0">
                <a:solidFill>
                  <a:srgbClr val="000000"/>
                </a:solidFill>
                <a:latin typeface="Arial Narrow"/>
                <a:ea typeface="Calibri"/>
                <a:cs typeface="Calibri"/>
              </a:defRPr>
            </a:pPr>
            <a:r>
              <a:rPr lang="en-GB" sz="800" b="1" i="0" u="none" strike="noStrike" baseline="0">
                <a:solidFill>
                  <a:srgbClr val="000000"/>
                </a:solidFill>
                <a:latin typeface="Arial Narrow"/>
              </a:rPr>
              <a:t>Annual, in BRL billion</a:t>
            </a:r>
          </a:p>
        </c:rich>
      </c:tx>
      <c:layout>
        <c:manualLayout>
          <c:xMode val="edge"/>
          <c:yMode val="edge"/>
          <c:x val="0.19437901457313453"/>
          <c:y val="1.9920803043647736E-2"/>
        </c:manualLayout>
      </c:layout>
      <c:overlay val="1"/>
    </c:title>
    <c:autoTitleDeleted val="0"/>
    <c:plotArea>
      <c:layout>
        <c:manualLayout>
          <c:xMode val="edge"/>
          <c:yMode val="edge"/>
          <c:x val="1.7950517349457705E-2"/>
          <c:y val="0.26746893746026751"/>
          <c:w val="0.97756185331317791"/>
          <c:h val="0.7225706610179085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'Figrue 6.1'!$D$10</c:f>
              <c:strCache>
                <c:ptCount val="1"/>
                <c:pt idx="0">
                  <c:v>Business loans, SMEs </c:v>
                </c:pt>
              </c:strCache>
            </c:strRef>
          </c:tx>
          <c:spPr>
            <a:solidFill>
              <a:srgbClr val="4F81BD"/>
            </a:solidFill>
            <a:ln w="6350" cmpd="sng">
              <a:solidFill>
                <a:srgbClr val="000000"/>
              </a:solidFill>
              <a:prstDash val="solid"/>
              <a:round/>
            </a:ln>
            <a:effectLst/>
          </c:spPr>
          <c:invertIfNegative val="0"/>
          <c:cat>
            <c:numRef>
              <c:f>'Figrue 6.1'!$F$9:$Q$9</c:f>
              <c:numCache>
                <c:formatCode>General</c:formatCode>
                <c:ptCount val="12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</c:numCache>
            </c:numRef>
          </c:cat>
          <c:val>
            <c:numRef>
              <c:f>'Figrue 6.1'!$F$10:$Q$10</c:f>
              <c:numCache>
                <c:formatCode>0.00</c:formatCode>
                <c:ptCount val="12"/>
                <c:pt idx="0">
                  <c:v>281.13042545587001</c:v>
                </c:pt>
                <c:pt idx="1">
                  <c:v>347.20586943578996</c:v>
                </c:pt>
                <c:pt idx="2">
                  <c:v>388.58195818866</c:v>
                </c:pt>
                <c:pt idx="3">
                  <c:v>476.96333182766</c:v>
                </c:pt>
                <c:pt idx="4">
                  <c:v>564.12006243794997</c:v>
                </c:pt>
                <c:pt idx="5">
                  <c:v>629.5600347973101</c:v>
                </c:pt>
                <c:pt idx="6">
                  <c:v>681.30521999556004</c:v>
                </c:pt>
                <c:pt idx="7">
                  <c:v>692.26278166458997</c:v>
                </c:pt>
                <c:pt idx="8">
                  <c:v>656.24642933967004</c:v>
                </c:pt>
                <c:pt idx="9">
                  <c:v>578.288414096</c:v>
                </c:pt>
                <c:pt idx="10">
                  <c:v>523.36511844300003</c:v>
                </c:pt>
                <c:pt idx="11">
                  <c:v>524.67999999999995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50-43BF-AEF0-54A6DAFE43D2}"/>
            </c:ext>
          </c:extLst>
        </c:ser>
        <c:ser>
          <c:idx val="1"/>
          <c:order val="1"/>
          <c:tx>
            <c:strRef>
              <c:f>'Figrue 6.1'!$D$11</c:f>
              <c:strCache>
                <c:ptCount val="1"/>
                <c:pt idx="0">
                  <c:v>Business loans, total </c:v>
                </c:pt>
              </c:strCache>
            </c:strRef>
          </c:tx>
          <c:spPr>
            <a:solidFill>
              <a:srgbClr val="CCCCCC"/>
            </a:solidFill>
            <a:ln w="6350" cmpd="sng">
              <a:solidFill>
                <a:srgbClr val="000000"/>
              </a:solidFill>
              <a:prstDash val="solid"/>
              <a:round/>
            </a:ln>
            <a:effectLst/>
          </c:spPr>
          <c:invertIfNegative val="0"/>
          <c:cat>
            <c:numRef>
              <c:f>'Figrue 6.1'!$F$9:$Q$9</c:f>
              <c:numCache>
                <c:formatCode>General</c:formatCode>
                <c:ptCount val="12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</c:numCache>
            </c:numRef>
          </c:cat>
          <c:val>
            <c:numRef>
              <c:f>'Figrue 6.1'!$F$11:$Q$11</c:f>
              <c:numCache>
                <c:formatCode>0.00</c:formatCode>
                <c:ptCount val="12"/>
                <c:pt idx="0">
                  <c:v>506.61399586576999</c:v>
                </c:pt>
                <c:pt idx="1">
                  <c:v>689.55208850330007</c:v>
                </c:pt>
                <c:pt idx="2">
                  <c:v>780.83458577830004</c:v>
                </c:pt>
                <c:pt idx="3">
                  <c:v>935.85927391224004</c:v>
                </c:pt>
                <c:pt idx="4">
                  <c:v>1114.03292489727</c:v>
                </c:pt>
                <c:pt idx="5">
                  <c:v>1286.5329552075</c:v>
                </c:pt>
                <c:pt idx="6">
                  <c:v>1460.0300811521201</c:v>
                </c:pt>
                <c:pt idx="7">
                  <c:v>1623.01107329043</c:v>
                </c:pt>
                <c:pt idx="8">
                  <c:v>1734.0606317071399</c:v>
                </c:pt>
                <c:pt idx="9">
                  <c:v>1565.178114883</c:v>
                </c:pt>
                <c:pt idx="10">
                  <c:v>1436.385491535</c:v>
                </c:pt>
                <c:pt idx="11">
                  <c:v>1440.78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50-43BF-AEF0-54A6DAFE43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642688"/>
        <c:axId val="110644224"/>
      </c:barChart>
      <c:catAx>
        <c:axId val="110642688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10644224"/>
        <c:crosses val="autoZero"/>
        <c:auto val="1"/>
        <c:lblAlgn val="ctr"/>
        <c:lblOffset val="0"/>
        <c:tickLblSkip val="1"/>
        <c:noMultiLvlLbl val="0"/>
      </c:catAx>
      <c:valAx>
        <c:axId val="110644224"/>
        <c:scaling>
          <c:orientation val="minMax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#\ ###\ ###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10642688"/>
        <c:crosses val="autoZero"/>
        <c:crossBetween val="between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11547765690624953"/>
          <c:y val="0.15453209941049995"/>
          <c:w val="0.86684815063734932"/>
          <c:h val="7.4703011413679007E-2"/>
        </c:manualLayout>
      </c:layout>
      <c:overlay val="1"/>
      <c:spPr>
        <a:solidFill>
          <a:srgbClr val="EAEAEA"/>
        </a:solidFill>
        <a:ln w="25400">
          <a:noFill/>
        </a:ln>
      </c:spPr>
      <c:txPr>
        <a:bodyPr/>
        <a:lstStyle/>
        <a:p>
          <a:pPr>
            <a:defRPr sz="750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>
      <a:noFill/>
    </a:ln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 Narrow"/>
                <a:ea typeface="Calibri"/>
                <a:cs typeface="Calibri"/>
              </a:defRPr>
            </a:pPr>
            <a:r>
              <a:rPr lang="en-GB" sz="800" b="1" i="0" u="none" strike="noStrike" baseline="0">
                <a:solidFill>
                  <a:srgbClr val="000000"/>
                </a:solidFill>
                <a:latin typeface="Arial Narrow"/>
              </a:rPr>
              <a:t>B. SME government loan guarantees and direct loans, 2007-18</a:t>
            </a:r>
          </a:p>
          <a:p>
            <a:pPr>
              <a:defRPr sz="800" b="1" i="0" u="none" strike="noStrike" baseline="0">
                <a:solidFill>
                  <a:srgbClr val="000000"/>
                </a:solidFill>
                <a:latin typeface="Arial Narrow"/>
                <a:ea typeface="Calibri"/>
                <a:cs typeface="Calibri"/>
              </a:defRPr>
            </a:pPr>
            <a:r>
              <a:rPr lang="en-GB" sz="800" b="1" i="0" u="none" strike="noStrike" baseline="0">
                <a:solidFill>
                  <a:srgbClr val="000000"/>
                </a:solidFill>
                <a:latin typeface="Arial Narrow"/>
              </a:rPr>
              <a:t>Annual, in BRL billion</a:t>
            </a:r>
          </a:p>
        </c:rich>
      </c:tx>
      <c:layout>
        <c:manualLayout>
          <c:xMode val="edge"/>
          <c:yMode val="edge"/>
          <c:x val="0.13415502886570399"/>
          <c:y val="1.9920803043647736E-2"/>
        </c:manualLayout>
      </c:layout>
      <c:overlay val="1"/>
    </c:title>
    <c:autoTitleDeleted val="0"/>
    <c:plotArea>
      <c:layout>
        <c:manualLayout>
          <c:xMode val="edge"/>
          <c:yMode val="edge"/>
          <c:x val="1.7950517349457705E-2"/>
          <c:y val="0.31318718044543903"/>
          <c:w val="0.97756185331317791"/>
          <c:h val="0.67685241803273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'Figrue 6.1'!$D$18</c:f>
              <c:strCache>
                <c:ptCount val="1"/>
                <c:pt idx="0">
                  <c:v>Direct government loans, SMEs </c:v>
                </c:pt>
              </c:strCache>
            </c:strRef>
          </c:tx>
          <c:spPr>
            <a:solidFill>
              <a:srgbClr val="4F81BD"/>
            </a:solidFill>
            <a:ln w="6350" cmpd="sng">
              <a:solidFill>
                <a:srgbClr val="000000"/>
              </a:solidFill>
              <a:prstDash val="solid"/>
              <a:round/>
            </a:ln>
            <a:effectLst/>
          </c:spPr>
          <c:invertIfNegative val="0"/>
          <c:cat>
            <c:numRef>
              <c:f>'Figrue 6.1'!$F$16:$Q$16</c:f>
              <c:numCache>
                <c:formatCode>General</c:formatCode>
                <c:ptCount val="12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</c:numCache>
            </c:numRef>
          </c:cat>
          <c:val>
            <c:numRef>
              <c:f>'Figrue 6.1'!$F$17:$Q$17</c:f>
              <c:numCache>
                <c:formatCode>0.00</c:formatCode>
                <c:ptCount val="12"/>
                <c:pt idx="0">
                  <c:v>7.4999999999999997E-2</c:v>
                </c:pt>
                <c:pt idx="1">
                  <c:v>8.2000000000000003E-2</c:v>
                </c:pt>
                <c:pt idx="2">
                  <c:v>0.109</c:v>
                </c:pt>
                <c:pt idx="3">
                  <c:v>5.6000000000000001E-2</c:v>
                </c:pt>
                <c:pt idx="4">
                  <c:v>2.2090000000000001</c:v>
                </c:pt>
                <c:pt idx="5">
                  <c:v>2.0150000000000001</c:v>
                </c:pt>
                <c:pt idx="6">
                  <c:v>1.7450000000000001</c:v>
                </c:pt>
                <c:pt idx="7">
                  <c:v>2.0260000000000002</c:v>
                </c:pt>
                <c:pt idx="8">
                  <c:v>2.8380000000000001</c:v>
                </c:pt>
                <c:pt idx="9">
                  <c:v>3.2749999999999999</c:v>
                </c:pt>
                <c:pt idx="10">
                  <c:v>5.0540000000000003</c:v>
                </c:pt>
                <c:pt idx="11">
                  <c:v>4.1399999999999997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16-4048-9D86-216DF747FFCE}"/>
            </c:ext>
          </c:extLst>
        </c:ser>
        <c:ser>
          <c:idx val="1"/>
          <c:order val="1"/>
          <c:tx>
            <c:strRef>
              <c:f>'Figrue 6.1'!$D$17</c:f>
              <c:strCache>
                <c:ptCount val="1"/>
                <c:pt idx="0">
                  <c:v>Government guaranteed loans, SMEs</c:v>
                </c:pt>
              </c:strCache>
            </c:strRef>
          </c:tx>
          <c:spPr>
            <a:solidFill>
              <a:srgbClr val="CCCCCC"/>
            </a:solidFill>
            <a:ln w="6350" cmpd="sng">
              <a:solidFill>
                <a:srgbClr val="000000"/>
              </a:solidFill>
              <a:prstDash val="solid"/>
              <a:round/>
            </a:ln>
            <a:effectLst/>
          </c:spPr>
          <c:invertIfNegative val="0"/>
          <c:cat>
            <c:numRef>
              <c:f>'Figrue 6.1'!$F$16:$Q$16</c:f>
              <c:numCache>
                <c:formatCode>General</c:formatCode>
                <c:ptCount val="12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</c:numCache>
            </c:numRef>
          </c:cat>
          <c:val>
            <c:numRef>
              <c:f>'Figrue 6.1'!$F$18:$Q$18</c:f>
              <c:numCache>
                <c:formatCode>0.00</c:formatCode>
                <c:ptCount val="12"/>
                <c:pt idx="0">
                  <c:v>10</c:v>
                </c:pt>
                <c:pt idx="1">
                  <c:v>12</c:v>
                </c:pt>
                <c:pt idx="2">
                  <c:v>14</c:v>
                </c:pt>
                <c:pt idx="3">
                  <c:v>14</c:v>
                </c:pt>
                <c:pt idx="4">
                  <c:v>17</c:v>
                </c:pt>
                <c:pt idx="5">
                  <c:v>19</c:v>
                </c:pt>
                <c:pt idx="6">
                  <c:v>22</c:v>
                </c:pt>
                <c:pt idx="7">
                  <c:v>24</c:v>
                </c:pt>
                <c:pt idx="8">
                  <c:v>27</c:v>
                </c:pt>
                <c:pt idx="9">
                  <c:v>29</c:v>
                </c:pt>
                <c:pt idx="10">
                  <c:v>30</c:v>
                </c:pt>
                <c:pt idx="11">
                  <c:v>29.18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16-4048-9D86-216DF747FF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680320"/>
        <c:axId val="110682112"/>
      </c:barChart>
      <c:catAx>
        <c:axId val="110680320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10682112"/>
        <c:crosses val="autoZero"/>
        <c:auto val="1"/>
        <c:lblAlgn val="ctr"/>
        <c:lblOffset val="0"/>
        <c:tickLblSkip val="1"/>
        <c:noMultiLvlLbl val="0"/>
      </c:catAx>
      <c:valAx>
        <c:axId val="110682112"/>
        <c:scaling>
          <c:orientation val="minMax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10680320"/>
        <c:crosses val="autoZero"/>
        <c:crossBetween val="between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8.4782272238676862E-2"/>
          <c:y val="0.20025035341448727"/>
          <c:w val="0.89754353530492204"/>
          <c:h val="0.10924168636737133"/>
        </c:manualLayout>
      </c:layout>
      <c:overlay val="1"/>
      <c:spPr>
        <a:solidFill>
          <a:srgbClr val="EAEAEA"/>
        </a:solidFill>
        <a:ln w="25400">
          <a:noFill/>
        </a:ln>
      </c:spPr>
      <c:txPr>
        <a:bodyPr/>
        <a:lstStyle/>
        <a:p>
          <a:pPr>
            <a:defRPr sz="750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>
      <a:noFill/>
    </a:ln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 Narrow"/>
                <a:ea typeface="Calibri"/>
                <a:cs typeface="Calibri"/>
              </a:defRPr>
            </a:pPr>
            <a:r>
              <a:rPr lang="en-GB" sz="800" b="1" i="0" u="none" strike="noStrike" baseline="0">
                <a:solidFill>
                  <a:srgbClr val="000000"/>
                </a:solidFill>
                <a:latin typeface="Arial Narrow"/>
              </a:rPr>
              <a:t>D. Non-performing loans, 2007-18</a:t>
            </a:r>
          </a:p>
          <a:p>
            <a:pPr>
              <a:defRPr sz="800" b="1" i="0" u="none" strike="noStrike" baseline="0">
                <a:solidFill>
                  <a:srgbClr val="000000"/>
                </a:solidFill>
                <a:latin typeface="Arial Narrow"/>
                <a:ea typeface="Calibri"/>
                <a:cs typeface="Calibri"/>
              </a:defRPr>
            </a:pPr>
            <a:r>
              <a:rPr lang="en-GB" sz="800" b="1" i="0" u="none" strike="noStrike" baseline="0">
                <a:solidFill>
                  <a:srgbClr val="000000"/>
                </a:solidFill>
                <a:latin typeface="Arial Narrow"/>
              </a:rPr>
              <a:t>As a percentage of all business loans</a:t>
            </a:r>
          </a:p>
        </c:rich>
      </c:tx>
      <c:layout>
        <c:manualLayout>
          <c:xMode val="edge"/>
          <c:yMode val="edge"/>
          <c:x val="0.24091573080160364"/>
          <c:y val="1.9920803043647736E-2"/>
        </c:manualLayout>
      </c:layout>
      <c:overlay val="1"/>
    </c:title>
    <c:autoTitleDeleted val="0"/>
    <c:plotArea>
      <c:layout>
        <c:manualLayout>
          <c:xMode val="edge"/>
          <c:yMode val="edge"/>
          <c:x val="1.7950517349457705E-2"/>
          <c:y val="0.26746893746026751"/>
          <c:w val="0.97756185331317791"/>
          <c:h val="0.7225706610179085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'Figrue 6.1'!$D$25</c:f>
              <c:strCache>
                <c:ptCount val="1"/>
                <c:pt idx="0">
                  <c:v>Non-performing loans, total</c:v>
                </c:pt>
              </c:strCache>
            </c:strRef>
          </c:tx>
          <c:spPr>
            <a:solidFill>
              <a:srgbClr val="4F81BD"/>
            </a:solidFill>
            <a:ln w="6350" cmpd="sng">
              <a:solidFill>
                <a:srgbClr val="000000"/>
              </a:solidFill>
              <a:prstDash val="solid"/>
              <a:round/>
            </a:ln>
            <a:effectLst/>
          </c:spPr>
          <c:invertIfNegative val="0"/>
          <c:cat>
            <c:numRef>
              <c:f>'Figrue 6.1'!$F$24:$Q$24</c:f>
              <c:numCache>
                <c:formatCode>General</c:formatCode>
                <c:ptCount val="12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</c:numCache>
            </c:numRef>
          </c:cat>
          <c:val>
            <c:numRef>
              <c:f>'Figrue 6.1'!$F$25:$Q$25</c:f>
              <c:numCache>
                <c:formatCode>0.00</c:formatCode>
                <c:ptCount val="12"/>
                <c:pt idx="0">
                  <c:v>1.51</c:v>
                </c:pt>
                <c:pt idx="1">
                  <c:v>1.53</c:v>
                </c:pt>
                <c:pt idx="2">
                  <c:v>2.65</c:v>
                </c:pt>
                <c:pt idx="3">
                  <c:v>1.82</c:v>
                </c:pt>
                <c:pt idx="4">
                  <c:v>2.0099999999999998</c:v>
                </c:pt>
                <c:pt idx="5">
                  <c:v>2.21</c:v>
                </c:pt>
                <c:pt idx="6">
                  <c:v>1.84</c:v>
                </c:pt>
                <c:pt idx="7">
                  <c:v>1.88</c:v>
                </c:pt>
                <c:pt idx="8">
                  <c:v>2.39</c:v>
                </c:pt>
                <c:pt idx="9">
                  <c:v>3.15</c:v>
                </c:pt>
                <c:pt idx="10">
                  <c:v>2.99</c:v>
                </c:pt>
                <c:pt idx="11">
                  <c:v>2.4500000000000002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0F-490D-B583-951A1705275C}"/>
            </c:ext>
          </c:extLst>
        </c:ser>
        <c:ser>
          <c:idx val="2"/>
          <c:order val="1"/>
          <c:tx>
            <c:strRef>
              <c:f>'Figrue 6.1'!$D$26</c:f>
              <c:strCache>
                <c:ptCount val="1"/>
                <c:pt idx="0">
                  <c:v>Non-performing loans, SMEs</c:v>
                </c:pt>
              </c:strCache>
            </c:strRef>
          </c:tx>
          <c:spPr>
            <a:solidFill>
              <a:srgbClr val="CCCCCC"/>
            </a:solidFill>
            <a:ln w="6350" cmpd="sng">
              <a:solidFill>
                <a:srgbClr val="000000"/>
              </a:solidFill>
              <a:prstDash val="solid"/>
              <a:round/>
            </a:ln>
            <a:effectLst/>
          </c:spPr>
          <c:invertIfNegative val="0"/>
          <c:cat>
            <c:numRef>
              <c:f>'Figrue 6.1'!$F$24:$Q$24</c:f>
              <c:numCache>
                <c:formatCode>General</c:formatCode>
                <c:ptCount val="12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</c:numCache>
            </c:numRef>
          </c:cat>
          <c:val>
            <c:numRef>
              <c:f>'Figrue 6.1'!$F$26:$Q$26</c:f>
              <c:numCache>
                <c:formatCode>0.00</c:formatCode>
                <c:ptCount val="12"/>
                <c:pt idx="0">
                  <c:v>2.6399347820447856</c:v>
                </c:pt>
                <c:pt idx="1">
                  <c:v>2.7859508713140744</c:v>
                </c:pt>
                <c:pt idx="2">
                  <c:v>4.6812055570676909</c:v>
                </c:pt>
                <c:pt idx="3">
                  <c:v>3.3921258694113914</c:v>
                </c:pt>
                <c:pt idx="4">
                  <c:v>3.6264857725127282</c:v>
                </c:pt>
                <c:pt idx="5">
                  <c:v>4.18</c:v>
                </c:pt>
                <c:pt idx="6">
                  <c:v>3.56</c:v>
                </c:pt>
                <c:pt idx="7">
                  <c:v>3.9</c:v>
                </c:pt>
                <c:pt idx="8">
                  <c:v>5.43</c:v>
                </c:pt>
                <c:pt idx="9">
                  <c:v>6.66</c:v>
                </c:pt>
                <c:pt idx="10">
                  <c:v>5.67</c:v>
                </c:pt>
                <c:pt idx="11">
                  <c:v>4.29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0F-490D-B583-951A170527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729088"/>
        <c:axId val="110730624"/>
      </c:barChart>
      <c:catAx>
        <c:axId val="110729088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10730624"/>
        <c:crosses val="autoZero"/>
        <c:auto val="1"/>
        <c:lblAlgn val="ctr"/>
        <c:lblOffset val="0"/>
        <c:tickLblSkip val="1"/>
        <c:noMultiLvlLbl val="0"/>
      </c:catAx>
      <c:valAx>
        <c:axId val="110730624"/>
        <c:scaling>
          <c:orientation val="minMax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10729088"/>
        <c:crosses val="autoZero"/>
        <c:crossBetween val="between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6.943457990489052E-2"/>
          <c:y val="0.15453209941049995"/>
          <c:w val="0.91289122763870834"/>
          <c:h val="7.4703011413679007E-2"/>
        </c:manualLayout>
      </c:layout>
      <c:overlay val="1"/>
      <c:spPr>
        <a:solidFill>
          <a:srgbClr val="EAEAEA"/>
        </a:solidFill>
        <a:ln w="25400">
          <a:noFill/>
        </a:ln>
      </c:spPr>
      <c:txPr>
        <a:bodyPr/>
        <a:lstStyle/>
        <a:p>
          <a:pPr>
            <a:defRPr sz="750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>
      <a:noFill/>
    </a:ln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 Narrow"/>
                <a:ea typeface="Calibri"/>
                <a:cs typeface="Calibri"/>
              </a:defRPr>
            </a:pPr>
            <a:r>
              <a:rPr lang="en-GB" sz="800" b="1" i="0" u="none" strike="noStrike" baseline="0">
                <a:solidFill>
                  <a:srgbClr val="000000"/>
                </a:solidFill>
                <a:latin typeface="Arial Narrow"/>
              </a:rPr>
              <a:t>C. Outstanding short and long-term lending, 2007-18</a:t>
            </a:r>
          </a:p>
          <a:p>
            <a:pPr>
              <a:defRPr sz="800" b="1" i="0" u="none" strike="noStrike" baseline="0">
                <a:solidFill>
                  <a:srgbClr val="000000"/>
                </a:solidFill>
                <a:latin typeface="Arial Narrow"/>
                <a:ea typeface="Calibri"/>
                <a:cs typeface="Calibri"/>
              </a:defRPr>
            </a:pPr>
            <a:r>
              <a:rPr lang="en-GB" sz="800" b="1" i="0" u="none" strike="noStrike" baseline="0">
                <a:solidFill>
                  <a:srgbClr val="000000"/>
                </a:solidFill>
                <a:latin typeface="Arial Narrow"/>
              </a:rPr>
              <a:t>Annual, in BRL billion</a:t>
            </a:r>
          </a:p>
        </c:rich>
      </c:tx>
      <c:layout>
        <c:manualLayout>
          <c:xMode val="edge"/>
          <c:yMode val="edge"/>
          <c:x val="0.15080413370732601"/>
          <c:y val="1.9920803043647736E-2"/>
        </c:manualLayout>
      </c:layout>
      <c:overlay val="1"/>
    </c:title>
    <c:autoTitleDeleted val="0"/>
    <c:plotArea>
      <c:layout>
        <c:manualLayout>
          <c:xMode val="edge"/>
          <c:yMode val="edge"/>
          <c:x val="1.7950517349457705E-2"/>
          <c:y val="0.26746893746026751"/>
          <c:w val="0.97756185331317791"/>
          <c:h val="0.7225706610179085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'Figrue 6.1'!$D$21</c:f>
              <c:strCache>
                <c:ptCount val="1"/>
                <c:pt idx="0">
                  <c:v>Outstanding short-term loans, SMEs </c:v>
                </c:pt>
              </c:strCache>
            </c:strRef>
          </c:tx>
          <c:spPr>
            <a:solidFill>
              <a:srgbClr val="4F81BD"/>
            </a:solidFill>
            <a:ln w="6350" cmpd="sng">
              <a:solidFill>
                <a:srgbClr val="000000"/>
              </a:solidFill>
              <a:prstDash val="solid"/>
              <a:round/>
            </a:ln>
            <a:effectLst/>
          </c:spPr>
          <c:invertIfNegative val="0"/>
          <c:cat>
            <c:numRef>
              <c:f>'Figrue 6.1'!$F$16:$Q$16</c:f>
              <c:numCache>
                <c:formatCode>General</c:formatCode>
                <c:ptCount val="12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</c:numCache>
            </c:numRef>
          </c:cat>
          <c:val>
            <c:numRef>
              <c:f>'Figrue 6.1'!$F$21:$Q$21</c:f>
              <c:numCache>
                <c:formatCode>0.00</c:formatCode>
                <c:ptCount val="12"/>
                <c:pt idx="0">
                  <c:v>105.56922829130001</c:v>
                </c:pt>
                <c:pt idx="1">
                  <c:v>109.37116058651</c:v>
                </c:pt>
                <c:pt idx="2">
                  <c:v>104.07439701055999</c:v>
                </c:pt>
                <c:pt idx="3">
                  <c:v>119.56839369892</c:v>
                </c:pt>
                <c:pt idx="4">
                  <c:v>150.72380859329999</c:v>
                </c:pt>
                <c:pt idx="5">
                  <c:v>158.57612168104998</c:v>
                </c:pt>
                <c:pt idx="6">
                  <c:v>161.89781312648</c:v>
                </c:pt>
                <c:pt idx="7">
                  <c:v>155.95692678117001</c:v>
                </c:pt>
                <c:pt idx="8">
                  <c:v>141.46686393576002</c:v>
                </c:pt>
                <c:pt idx="9">
                  <c:v>122.27621765764999</c:v>
                </c:pt>
                <c:pt idx="10">
                  <c:v>116.75465742555001</c:v>
                </c:pt>
                <c:pt idx="11">
                  <c:v>125.36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C3-470F-B71A-E1DE6FE67D0D}"/>
            </c:ext>
          </c:extLst>
        </c:ser>
        <c:ser>
          <c:idx val="1"/>
          <c:order val="1"/>
          <c:tx>
            <c:strRef>
              <c:f>'Figrue 6.1'!$D$22</c:f>
              <c:strCache>
                <c:ptCount val="1"/>
                <c:pt idx="0">
                  <c:v>Outstanding long-term loans, SMEs </c:v>
                </c:pt>
              </c:strCache>
            </c:strRef>
          </c:tx>
          <c:spPr>
            <a:solidFill>
              <a:srgbClr val="CCCCCC"/>
            </a:solidFill>
            <a:ln w="6350" cmpd="sng">
              <a:solidFill>
                <a:srgbClr val="000000"/>
              </a:solidFill>
              <a:prstDash val="solid"/>
              <a:round/>
            </a:ln>
            <a:effectLst/>
          </c:spPr>
          <c:invertIfNegative val="0"/>
          <c:cat>
            <c:numRef>
              <c:f>'Figrue 6.1'!$F$16:$Q$16</c:f>
              <c:numCache>
                <c:formatCode>General</c:formatCode>
                <c:ptCount val="12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</c:numCache>
            </c:numRef>
          </c:cat>
          <c:val>
            <c:numRef>
              <c:f>'Figrue 6.1'!$F$22:$Q$22</c:f>
              <c:numCache>
                <c:formatCode>0.00</c:formatCode>
                <c:ptCount val="12"/>
                <c:pt idx="0">
                  <c:v>160.04137838217002</c:v>
                </c:pt>
                <c:pt idx="1">
                  <c:v>200.90824758666</c:v>
                </c:pt>
                <c:pt idx="2">
                  <c:v>240.03776866717999</c:v>
                </c:pt>
                <c:pt idx="3">
                  <c:v>309.64007942986001</c:v>
                </c:pt>
                <c:pt idx="4">
                  <c:v>386.90631084211998</c:v>
                </c:pt>
                <c:pt idx="5">
                  <c:v>469.34648416178999</c:v>
                </c:pt>
                <c:pt idx="6">
                  <c:v>518.06344742602005</c:v>
                </c:pt>
                <c:pt idx="7">
                  <c:v>534.79580357784005</c:v>
                </c:pt>
                <c:pt idx="8">
                  <c:v>513.04438455870002</c:v>
                </c:pt>
                <c:pt idx="9">
                  <c:v>454.62147186762002</c:v>
                </c:pt>
                <c:pt idx="10">
                  <c:v>403.22694768736</c:v>
                </c:pt>
                <c:pt idx="11">
                  <c:v>396.71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C3-470F-B71A-E1DE6FE67D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3912064"/>
        <c:axId val="113926144"/>
      </c:barChart>
      <c:catAx>
        <c:axId val="113912064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13926144"/>
        <c:crosses val="autoZero"/>
        <c:auto val="1"/>
        <c:lblAlgn val="ctr"/>
        <c:lblOffset val="0"/>
        <c:tickLblSkip val="1"/>
        <c:noMultiLvlLbl val="0"/>
      </c:catAx>
      <c:valAx>
        <c:axId val="113926144"/>
        <c:scaling>
          <c:orientation val="minMax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13912064"/>
        <c:crosses val="autoZero"/>
        <c:crossBetween val="between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1001299645724632"/>
          <c:y val="0.15453209941049995"/>
          <c:w val="0.88219584297113574"/>
          <c:h val="7.4703011413679007E-2"/>
        </c:manualLayout>
      </c:layout>
      <c:overlay val="1"/>
      <c:spPr>
        <a:solidFill>
          <a:srgbClr val="EAEAEA"/>
        </a:solidFill>
        <a:ln w="25400">
          <a:noFill/>
        </a:ln>
      </c:spPr>
      <c:txPr>
        <a:bodyPr/>
        <a:lstStyle/>
        <a:p>
          <a:pPr>
            <a:defRPr sz="750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>
      <a:noFill/>
    </a:ln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 Narrow"/>
                <a:ea typeface="Calibri"/>
                <a:cs typeface="Calibri"/>
              </a:defRPr>
            </a:pPr>
            <a:r>
              <a:rPr lang="en-GB" sz="800" b="1" i="0" u="none" strike="noStrike" baseline="0">
                <a:solidFill>
                  <a:srgbClr val="000000"/>
                </a:solidFill>
                <a:latin typeface="Arial Narrow"/>
              </a:rPr>
              <a:t>E. Interest rate, SMEs and large, 2007-18</a:t>
            </a:r>
          </a:p>
          <a:p>
            <a:pPr>
              <a:defRPr sz="800" b="1" i="0" u="none" strike="noStrike" baseline="0">
                <a:solidFill>
                  <a:srgbClr val="000000"/>
                </a:solidFill>
                <a:latin typeface="Arial Narrow"/>
                <a:ea typeface="Calibri"/>
                <a:cs typeface="Calibri"/>
              </a:defRPr>
            </a:pPr>
            <a:r>
              <a:rPr lang="en-GB" sz="800" b="1" i="0" u="none" strike="noStrike" baseline="0">
                <a:solidFill>
                  <a:srgbClr val="000000"/>
                </a:solidFill>
                <a:latin typeface="Arial Narrow"/>
              </a:rPr>
              <a:t>Annual interest rate for SMEs and large firms</a:t>
            </a:r>
          </a:p>
        </c:rich>
      </c:tx>
      <c:layout>
        <c:manualLayout>
          <c:xMode val="edge"/>
          <c:yMode val="edge"/>
          <c:x val="0.1564046597846927"/>
          <c:y val="1.9920803043647736E-2"/>
        </c:manualLayout>
      </c:layout>
      <c:overlay val="1"/>
    </c:title>
    <c:autoTitleDeleted val="0"/>
    <c:plotArea>
      <c:layout>
        <c:manualLayout>
          <c:xMode val="edge"/>
          <c:yMode val="edge"/>
          <c:x val="1.7950517349457705E-2"/>
          <c:y val="0.26746893746026751"/>
          <c:w val="0.97756185331317791"/>
          <c:h val="0.7225706610179085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'Figrue 6.1'!$D$30</c:f>
              <c:strCache>
                <c:ptCount val="1"/>
                <c:pt idx="0">
                  <c:v>Interest rate, SMEs, lhs</c:v>
                </c:pt>
              </c:strCache>
            </c:strRef>
          </c:tx>
          <c:spPr>
            <a:solidFill>
              <a:srgbClr val="4F81BD"/>
            </a:solidFill>
            <a:ln w="6350" cmpd="sng">
              <a:solidFill>
                <a:srgbClr val="000000"/>
              </a:solidFill>
              <a:prstDash val="solid"/>
              <a:round/>
            </a:ln>
            <a:effectLst/>
          </c:spPr>
          <c:invertIfNegative val="0"/>
          <c:cat>
            <c:numRef>
              <c:f>'Figrue 6.1'!$K$29:$Q$29</c:f>
              <c:numCache>
                <c:formatCode>General</c:formatCode>
                <c:ptCount val="7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</c:numCache>
            </c:numRef>
          </c:cat>
          <c:val>
            <c:numRef>
              <c:f>'Figrue 6.1'!$K$30:$Q$30</c:f>
              <c:numCache>
                <c:formatCode>0.00</c:formatCode>
                <c:ptCount val="7"/>
                <c:pt idx="0">
                  <c:v>19.7</c:v>
                </c:pt>
                <c:pt idx="1">
                  <c:v>23.7</c:v>
                </c:pt>
                <c:pt idx="2">
                  <c:v>25.2</c:v>
                </c:pt>
                <c:pt idx="3">
                  <c:v>34.799999999999997</c:v>
                </c:pt>
                <c:pt idx="4">
                  <c:v>31.7</c:v>
                </c:pt>
                <c:pt idx="5">
                  <c:v>25.1</c:v>
                </c:pt>
                <c:pt idx="6">
                  <c:v>21.5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0A-4CBD-AE86-A5402F76A125}"/>
            </c:ext>
          </c:extLst>
        </c:ser>
        <c:ser>
          <c:idx val="1"/>
          <c:order val="1"/>
          <c:tx>
            <c:strRef>
              <c:f>'Figrue 6.1'!$D$31</c:f>
              <c:strCache>
                <c:ptCount val="1"/>
                <c:pt idx="0">
                  <c:v>Interest rate, large firms, lhs</c:v>
                </c:pt>
              </c:strCache>
            </c:strRef>
          </c:tx>
          <c:spPr>
            <a:solidFill>
              <a:srgbClr val="CCCCCC"/>
            </a:solidFill>
            <a:ln w="6350" cmpd="sng">
              <a:solidFill>
                <a:srgbClr val="000000"/>
              </a:solidFill>
              <a:prstDash val="solid"/>
              <a:round/>
            </a:ln>
            <a:effectLst/>
          </c:spPr>
          <c:invertIfNegative val="0"/>
          <c:cat>
            <c:numRef>
              <c:f>'Figrue 6.1'!$K$29:$Q$29</c:f>
              <c:numCache>
                <c:formatCode>General</c:formatCode>
                <c:ptCount val="7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</c:numCache>
            </c:numRef>
          </c:cat>
          <c:val>
            <c:numRef>
              <c:f>'Figrue 6.1'!$K$31:$Q$31</c:f>
              <c:numCache>
                <c:formatCode>0.00</c:formatCode>
                <c:ptCount val="7"/>
                <c:pt idx="0">
                  <c:v>9</c:v>
                </c:pt>
                <c:pt idx="1">
                  <c:v>12</c:v>
                </c:pt>
                <c:pt idx="2">
                  <c:v>13.3</c:v>
                </c:pt>
                <c:pt idx="3">
                  <c:v>16.399999999999999</c:v>
                </c:pt>
                <c:pt idx="4">
                  <c:v>17.399999999999999</c:v>
                </c:pt>
                <c:pt idx="5">
                  <c:v>9</c:v>
                </c:pt>
                <c:pt idx="6">
                  <c:v>8.6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0A-4CBD-AE86-A5402F76A1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3962368"/>
        <c:axId val="113976832"/>
      </c:barChart>
      <c:lineChart>
        <c:grouping val="standard"/>
        <c:varyColors val="0"/>
        <c:ser>
          <c:idx val="2"/>
          <c:order val="2"/>
          <c:tx>
            <c:strRef>
              <c:f>'Figrue 6.1'!$D$32</c:f>
              <c:strCache>
                <c:ptCount val="1"/>
                <c:pt idx="0">
                  <c:v>Interest rate spread, rhs</c:v>
                </c:pt>
              </c:strCache>
            </c:strRef>
          </c:tx>
          <c:spPr>
            <a:ln w="6350" cap="rnd" cmpd="sng" algn="ctr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6350" cap="rnd" cmpd="sng" algn="ctr">
                  <a:solidFill>
                    <a:sysClr val="windowText" lastClr="000000"/>
                  </a:solidFill>
                  <a:prstDash val="solid"/>
                  <a:round/>
                </a14:hiddenLine>
              </a:ext>
            </a:extLst>
          </c:spPr>
          <c:marker>
            <c:symbol val="diamond"/>
            <c:size val="5"/>
            <c:spPr>
              <a:solidFill>
                <a:srgbClr val="000000"/>
              </a:solidFill>
              <a:ln w="3175">
                <a:solidFill>
                  <a:srgbClr val="000000"/>
                </a:solidFill>
                <a:prstDash val="solid"/>
              </a:ln>
              <a:effectLst/>
              <a:extLst/>
            </c:spPr>
          </c:marker>
          <c:cat>
            <c:numRef>
              <c:f>'Figrue 6.1'!$K$29:$Q$29</c:f>
              <c:numCache>
                <c:formatCode>General</c:formatCode>
                <c:ptCount val="7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</c:numCache>
            </c:numRef>
          </c:cat>
          <c:val>
            <c:numRef>
              <c:f>'Figrue 6.1'!$K$32:$Q$32</c:f>
              <c:numCache>
                <c:formatCode>0.00</c:formatCode>
                <c:ptCount val="7"/>
                <c:pt idx="0">
                  <c:v>10.7</c:v>
                </c:pt>
                <c:pt idx="1">
                  <c:v>11.7</c:v>
                </c:pt>
                <c:pt idx="2">
                  <c:v>11.899999999999999</c:v>
                </c:pt>
                <c:pt idx="3">
                  <c:v>18.399999999999999</c:v>
                </c:pt>
                <c:pt idx="4">
                  <c:v>14.3</c:v>
                </c:pt>
                <c:pt idx="5">
                  <c:v>16.100000000000001</c:v>
                </c:pt>
                <c:pt idx="6">
                  <c:v>12.9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70A-4CBD-AE86-A5402F76A1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978368"/>
        <c:axId val="113980160"/>
      </c:lineChart>
      <c:catAx>
        <c:axId val="113962368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13976832"/>
        <c:crosses val="autoZero"/>
        <c:auto val="1"/>
        <c:lblAlgn val="ctr"/>
        <c:lblOffset val="0"/>
        <c:tickLblSkip val="1"/>
        <c:noMultiLvlLbl val="0"/>
      </c:catAx>
      <c:valAx>
        <c:axId val="113976832"/>
        <c:scaling>
          <c:orientation val="minMax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13962368"/>
        <c:crosses val="autoZero"/>
        <c:crossBetween val="between"/>
      </c:valAx>
      <c:catAx>
        <c:axId val="1139783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3980160"/>
        <c:crossesAt val="0"/>
        <c:auto val="1"/>
        <c:lblAlgn val="ctr"/>
        <c:lblOffset val="100"/>
        <c:noMultiLvlLbl val="0"/>
      </c:catAx>
      <c:valAx>
        <c:axId val="113980160"/>
        <c:scaling>
          <c:orientation val="minMax"/>
        </c:scaling>
        <c:delete val="0"/>
        <c:axPos val="r"/>
        <c:numFmt formatCode="0.0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13978368"/>
        <c:crosses val="max"/>
        <c:crossBetween val="between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legend>
      <c:legendPos val="t"/>
      <c:layout>
        <c:manualLayout>
          <c:xMode val="edge"/>
          <c:yMode val="edge"/>
          <c:x val="8.609045500984415E-2"/>
          <c:y val="0.15453209941049995"/>
          <c:w val="0.81956875470853496"/>
          <c:h val="0.11228788748043068"/>
        </c:manualLayout>
      </c:layout>
      <c:overlay val="1"/>
      <c:spPr>
        <a:solidFill>
          <a:srgbClr val="EAEAEA"/>
        </a:solidFill>
        <a:ln w="25400">
          <a:noFill/>
        </a:ln>
      </c:spPr>
      <c:txPr>
        <a:bodyPr/>
        <a:lstStyle/>
        <a:p>
          <a:pPr>
            <a:defRPr sz="750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>
      <a:noFill/>
    </a:ln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9</xdr:row>
      <xdr:rowOff>9524</xdr:rowOff>
    </xdr:from>
    <xdr:to>
      <xdr:col>1</xdr:col>
      <xdr:colOff>203007</xdr:colOff>
      <xdr:row>24</xdr:row>
      <xdr:rowOff>67882</xdr:rowOff>
    </xdr:to>
    <xdr:graphicFrame macro="">
      <xdr:nvGraphicFramePr>
        <xdr:cNvPr id="1138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285750</xdr:colOff>
      <xdr:row>9</xdr:row>
      <xdr:rowOff>9524</xdr:rowOff>
    </xdr:from>
    <xdr:to>
      <xdr:col>2</xdr:col>
      <xdr:colOff>966912</xdr:colOff>
      <xdr:row>24</xdr:row>
      <xdr:rowOff>67882</xdr:rowOff>
    </xdr:to>
    <xdr:graphicFrame macro="">
      <xdr:nvGraphicFramePr>
        <xdr:cNvPr id="1139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285750</xdr:colOff>
      <xdr:row>24</xdr:row>
      <xdr:rowOff>9524</xdr:rowOff>
    </xdr:from>
    <xdr:to>
      <xdr:col>2</xdr:col>
      <xdr:colOff>966912</xdr:colOff>
      <xdr:row>39</xdr:row>
      <xdr:rowOff>144082</xdr:rowOff>
    </xdr:to>
    <xdr:graphicFrame macro="">
      <xdr:nvGraphicFramePr>
        <xdr:cNvPr id="114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9525</xdr:colOff>
      <xdr:row>24</xdr:row>
      <xdr:rowOff>9524</xdr:rowOff>
    </xdr:from>
    <xdr:to>
      <xdr:col>1</xdr:col>
      <xdr:colOff>203007</xdr:colOff>
      <xdr:row>39</xdr:row>
      <xdr:rowOff>144082</xdr:rowOff>
    </xdr:to>
    <xdr:graphicFrame macro="">
      <xdr:nvGraphicFramePr>
        <xdr:cNvPr id="1141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9525</xdr:colOff>
      <xdr:row>39</xdr:row>
      <xdr:rowOff>76200</xdr:rowOff>
    </xdr:from>
    <xdr:to>
      <xdr:col>1</xdr:col>
      <xdr:colOff>203007</xdr:colOff>
      <xdr:row>54</xdr:row>
      <xdr:rowOff>12638</xdr:rowOff>
    </xdr:to>
    <xdr:graphicFrame macro="">
      <xdr:nvGraphicFramePr>
        <xdr:cNvPr id="114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0.21025</cdr:x>
      <cdr:y>0.17922</cdr:y>
    </cdr:from>
    <cdr:to>
      <cdr:x>0.23638</cdr:x>
      <cdr:y>0.20821</cdr:y>
    </cdr:to>
    <cdr:sp macro="" textlink="">
      <cdr:nvSpPr>
        <cdr:cNvPr id="6" name="xlamShapesMarker"/>
        <cdr:cNvSpPr/>
      </cdr:nvSpPr>
      <cdr:spPr>
        <a:xfrm xmlns:a="http://schemas.openxmlformats.org/drawingml/2006/main">
          <a:off x="594995" y="457016"/>
          <a:ext cx="73949" cy="73949"/>
        </a:xfrm>
        <a:prstGeom xmlns:a="http://schemas.openxmlformats.org/drawingml/2006/main" prst="rect">
          <a:avLst/>
        </a:prstGeom>
        <a:solidFill xmlns:a="http://schemas.openxmlformats.org/drawingml/2006/main">
          <a:srgbClr val="EAEAEA"/>
        </a:solidFill>
        <a:ln xmlns:a="http://schemas.openxmlformats.org/drawingml/2006/main" w="6350" cap="flat" cmpd="sng" algn="ctr">
          <a:noFill/>
          <a:prstDash val="solid"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6350" cap="flat" cmpd="sng" algn="ctr">
              <a:solidFill>
                <a:srgbClr val="EAEAEA"/>
              </a:solidFill>
              <a:prstDash val="solid"/>
            </a14:hiddenLine>
          </a:ext>
        </a:extLst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0.16575</cdr:x>
      <cdr:y>0.17717</cdr:y>
    </cdr:from>
    <cdr:to>
      <cdr:x>0.21663</cdr:x>
      <cdr:y>0.2054</cdr:y>
    </cdr:to>
    <cdr:sp macro="" textlink="">
      <cdr:nvSpPr>
        <cdr:cNvPr id="7" name="xlamShapesMarker"/>
        <cdr:cNvSpPr/>
      </cdr:nvSpPr>
      <cdr:spPr>
        <a:xfrm xmlns:a="http://schemas.openxmlformats.org/drawingml/2006/main">
          <a:off x="469068" y="451792"/>
          <a:ext cx="144000" cy="72000"/>
        </a:xfrm>
        <a:prstGeom xmlns:a="http://schemas.openxmlformats.org/drawingml/2006/main" prst="rect">
          <a:avLst/>
        </a:prstGeom>
        <a:solidFill xmlns:a="http://schemas.openxmlformats.org/drawingml/2006/main">
          <a:srgbClr val="4F81BD"/>
        </a:solidFill>
        <a:ln xmlns:a="http://schemas.openxmlformats.org/drawingml/2006/main" w="6350" cap="flat" cmpd="sng" algn="ctr">
          <a:solidFill>
            <a:srgbClr val="000000"/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0.61185</cdr:x>
      <cdr:y>0.17922</cdr:y>
    </cdr:from>
    <cdr:to>
      <cdr:x>0.63798</cdr:x>
      <cdr:y>0.20821</cdr:y>
    </cdr:to>
    <cdr:sp macro="" textlink="">
      <cdr:nvSpPr>
        <cdr:cNvPr id="8" name="xlamShapesMarker"/>
        <cdr:cNvSpPr/>
      </cdr:nvSpPr>
      <cdr:spPr>
        <a:xfrm xmlns:a="http://schemas.openxmlformats.org/drawingml/2006/main">
          <a:off x="1731538" y="457016"/>
          <a:ext cx="73949" cy="73949"/>
        </a:xfrm>
        <a:prstGeom xmlns:a="http://schemas.openxmlformats.org/drawingml/2006/main" prst="rect">
          <a:avLst/>
        </a:prstGeom>
        <a:solidFill xmlns:a="http://schemas.openxmlformats.org/drawingml/2006/main">
          <a:srgbClr val="EAEAEA"/>
        </a:solidFill>
        <a:ln xmlns:a="http://schemas.openxmlformats.org/drawingml/2006/main" w="6350" cap="flat" cmpd="sng" algn="ctr">
          <a:noFill/>
          <a:prstDash val="solid"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6350" cap="flat" cmpd="sng" algn="ctr">
              <a:solidFill>
                <a:srgbClr val="EAEAEA"/>
              </a:solidFill>
              <a:prstDash val="solid"/>
            </a14:hiddenLine>
          </a:ext>
        </a:extLst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0.56735</cdr:x>
      <cdr:y>0.17717</cdr:y>
    </cdr:from>
    <cdr:to>
      <cdr:x>0.61824</cdr:x>
      <cdr:y>0.2054</cdr:y>
    </cdr:to>
    <cdr:sp macro="" textlink="">
      <cdr:nvSpPr>
        <cdr:cNvPr id="9" name="xlamShapesMarker"/>
        <cdr:cNvSpPr/>
      </cdr:nvSpPr>
      <cdr:spPr>
        <a:xfrm xmlns:a="http://schemas.openxmlformats.org/drawingml/2006/main">
          <a:off x="1605611" y="451792"/>
          <a:ext cx="144000" cy="72000"/>
        </a:xfrm>
        <a:prstGeom xmlns:a="http://schemas.openxmlformats.org/drawingml/2006/main" prst="rect">
          <a:avLst/>
        </a:prstGeom>
        <a:solidFill xmlns:a="http://schemas.openxmlformats.org/drawingml/2006/main">
          <a:srgbClr val="CCCCCC"/>
        </a:solidFill>
        <a:ln xmlns:a="http://schemas.openxmlformats.org/drawingml/2006/main" w="6350" cap="flat" cmpd="sng" algn="ctr">
          <a:solidFill>
            <a:srgbClr val="000000"/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0.55106</cdr:x>
      <cdr:y>0.17922</cdr:y>
    </cdr:from>
    <cdr:to>
      <cdr:x>0.57719</cdr:x>
      <cdr:y>0.20821</cdr:y>
    </cdr:to>
    <cdr:sp macro="" textlink="">
      <cdr:nvSpPr>
        <cdr:cNvPr id="8" name="xlamShapesMarker"/>
        <cdr:cNvSpPr/>
      </cdr:nvSpPr>
      <cdr:spPr>
        <a:xfrm xmlns:a="http://schemas.openxmlformats.org/drawingml/2006/main">
          <a:off x="1559493" y="457016"/>
          <a:ext cx="73949" cy="73949"/>
        </a:xfrm>
        <a:prstGeom xmlns:a="http://schemas.openxmlformats.org/drawingml/2006/main" prst="rect">
          <a:avLst/>
        </a:prstGeom>
        <a:solidFill xmlns:a="http://schemas.openxmlformats.org/drawingml/2006/main">
          <a:srgbClr val="EAEAEA"/>
        </a:solidFill>
        <a:ln xmlns:a="http://schemas.openxmlformats.org/drawingml/2006/main" w="6350" cap="flat" cmpd="sng" algn="ctr">
          <a:noFill/>
          <a:prstDash val="solid"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6350" cap="flat" cmpd="sng" algn="ctr">
              <a:solidFill>
                <a:srgbClr val="EAEAEA"/>
              </a:solidFill>
              <a:prstDash val="solid"/>
            </a14:hiddenLine>
          </a:ext>
        </a:extLst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0.51866</cdr:x>
      <cdr:y>0.17147</cdr:y>
    </cdr:from>
    <cdr:to>
      <cdr:x>0.56954</cdr:x>
      <cdr:y>0.1997</cdr:y>
    </cdr:to>
    <cdr:sp macro="" textlink="">
      <cdr:nvSpPr>
        <cdr:cNvPr id="9" name="xlamShapesMarker"/>
        <cdr:cNvSpPr/>
      </cdr:nvSpPr>
      <cdr:spPr>
        <a:xfrm xmlns:a="http://schemas.openxmlformats.org/drawingml/2006/main">
          <a:off x="1465482" y="441024"/>
          <a:ext cx="143762" cy="72607"/>
        </a:xfrm>
        <a:prstGeom xmlns:a="http://schemas.openxmlformats.org/drawingml/2006/main" prst="rect">
          <a:avLst/>
        </a:prstGeom>
        <a:solidFill xmlns:a="http://schemas.openxmlformats.org/drawingml/2006/main">
          <a:srgbClr val="CCCCCC"/>
        </a:solidFill>
        <a:ln xmlns:a="http://schemas.openxmlformats.org/drawingml/2006/main" w="6350" cap="flat" cmpd="sng" algn="ctr">
          <a:solidFill>
            <a:srgbClr val="000000"/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ustomProperty" Target="../customProperty5.bin"/><Relationship Id="rId13" Type="http://schemas.openxmlformats.org/officeDocument/2006/relationships/customProperty" Target="../customProperty10.bin"/><Relationship Id="rId18" Type="http://schemas.openxmlformats.org/officeDocument/2006/relationships/customProperty" Target="../customProperty15.bin"/><Relationship Id="rId3" Type="http://schemas.openxmlformats.org/officeDocument/2006/relationships/printerSettings" Target="../printerSettings/printerSettings1.bin"/><Relationship Id="rId7" Type="http://schemas.openxmlformats.org/officeDocument/2006/relationships/customProperty" Target="../customProperty4.bin"/><Relationship Id="rId12" Type="http://schemas.openxmlformats.org/officeDocument/2006/relationships/customProperty" Target="../customProperty9.bin"/><Relationship Id="rId17" Type="http://schemas.openxmlformats.org/officeDocument/2006/relationships/customProperty" Target="../customProperty14.bin"/><Relationship Id="rId2" Type="http://schemas.openxmlformats.org/officeDocument/2006/relationships/hyperlink" Target="http://oe.cd/disclaimer" TargetMode="External"/><Relationship Id="rId16" Type="http://schemas.openxmlformats.org/officeDocument/2006/relationships/customProperty" Target="../customProperty13.bin"/><Relationship Id="rId1" Type="http://schemas.openxmlformats.org/officeDocument/2006/relationships/hyperlink" Target="https://doi.org/10.1787/061fe03d-en" TargetMode="External"/><Relationship Id="rId6" Type="http://schemas.openxmlformats.org/officeDocument/2006/relationships/customProperty" Target="../customProperty3.bin"/><Relationship Id="rId11" Type="http://schemas.openxmlformats.org/officeDocument/2006/relationships/customProperty" Target="../customProperty8.bin"/><Relationship Id="rId5" Type="http://schemas.openxmlformats.org/officeDocument/2006/relationships/customProperty" Target="../customProperty2.bin"/><Relationship Id="rId15" Type="http://schemas.openxmlformats.org/officeDocument/2006/relationships/customProperty" Target="../customProperty12.bin"/><Relationship Id="rId10" Type="http://schemas.openxmlformats.org/officeDocument/2006/relationships/customProperty" Target="../customProperty7.bin"/><Relationship Id="rId19" Type="http://schemas.openxmlformats.org/officeDocument/2006/relationships/drawing" Target="../drawings/drawing1.xml"/><Relationship Id="rId4" Type="http://schemas.openxmlformats.org/officeDocument/2006/relationships/customProperty" Target="../customProperty1.bin"/><Relationship Id="rId9" Type="http://schemas.openxmlformats.org/officeDocument/2006/relationships/customProperty" Target="../customProperty6.bin"/><Relationship Id="rId14" Type="http://schemas.openxmlformats.org/officeDocument/2006/relationships/customProperty" Target="../customProperty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87"/>
  <sheetViews>
    <sheetView tabSelected="1" zoomScale="130" zoomScaleNormal="130" zoomScalePageLayoutView="55" workbookViewId="0"/>
  </sheetViews>
  <sheetFormatPr defaultRowHeight="13.2" x14ac:dyDescent="0.25"/>
  <cols>
    <col min="1" max="1" width="37.5546875" bestFit="1" customWidth="1"/>
    <col min="2" max="2" width="30.77734375" customWidth="1"/>
    <col min="3" max="3" width="15.77734375" customWidth="1"/>
    <col min="4" max="4" width="16.21875" customWidth="1"/>
    <col min="5" max="6" width="7.77734375" customWidth="1"/>
    <col min="7" max="7" width="9.44140625" customWidth="1"/>
    <col min="8" max="8" width="9.5546875" customWidth="1"/>
    <col min="9" max="9" width="8.5546875" customWidth="1"/>
    <col min="10" max="11" width="10.5546875" customWidth="1"/>
    <col min="12" max="14" width="7.77734375" customWidth="1"/>
    <col min="15" max="16" width="9" customWidth="1"/>
    <col min="17" max="27" width="7.77734375" customWidth="1"/>
  </cols>
  <sheetData>
    <row r="1" spans="1:254" s="44" customFormat="1" x14ac:dyDescent="0.25">
      <c r="A1" s="45" t="s">
        <v>14</v>
      </c>
    </row>
    <row r="2" spans="1:254" s="44" customFormat="1" x14ac:dyDescent="0.25">
      <c r="A2" s="44">
        <v>7</v>
      </c>
      <c r="B2" s="44" t="s">
        <v>15</v>
      </c>
    </row>
    <row r="3" spans="1:254" s="44" customFormat="1" x14ac:dyDescent="0.25">
      <c r="A3" s="44" t="s">
        <v>16</v>
      </c>
    </row>
    <row r="4" spans="1:254" s="44" customFormat="1" x14ac:dyDescent="0.25">
      <c r="A4" s="45" t="s">
        <v>17</v>
      </c>
    </row>
    <row r="5" spans="1:254" s="44" customFormat="1" x14ac:dyDescent="0.25"/>
    <row r="6" spans="1:254" s="26" customFormat="1" ht="11.25" customHeight="1" x14ac:dyDescent="0.25">
      <c r="A6" s="27"/>
    </row>
    <row r="7" spans="1:254" ht="12.45" x14ac:dyDescent="0.25">
      <c r="D7" s="3"/>
      <c r="E7" s="3"/>
    </row>
    <row r="8" spans="1:254" ht="12.75" customHeight="1" x14ac:dyDescent="0.25">
      <c r="A8" s="41" t="s">
        <v>12</v>
      </c>
      <c r="E8" s="4"/>
      <c r="F8" s="5"/>
      <c r="H8" s="2"/>
      <c r="I8" s="2"/>
      <c r="J8" s="2"/>
      <c r="K8" s="2"/>
      <c r="L8" s="2"/>
      <c r="M8" s="2"/>
      <c r="N8" s="2"/>
      <c r="O8" s="2"/>
      <c r="P8" s="2"/>
      <c r="Q8" s="2"/>
    </row>
    <row r="9" spans="1:254" ht="12.75" customHeight="1" x14ac:dyDescent="0.25">
      <c r="A9" s="43"/>
      <c r="B9" s="1"/>
      <c r="C9" s="1"/>
      <c r="E9" s="1"/>
      <c r="F9" s="12">
        <v>2007</v>
      </c>
      <c r="G9" s="12">
        <v>2008</v>
      </c>
      <c r="H9" s="12">
        <v>2009</v>
      </c>
      <c r="I9" s="13">
        <v>2010</v>
      </c>
      <c r="J9" s="13">
        <v>2011</v>
      </c>
      <c r="K9" s="13">
        <v>2012</v>
      </c>
      <c r="L9" s="13">
        <v>2013</v>
      </c>
      <c r="M9" s="13">
        <v>2014</v>
      </c>
      <c r="N9" s="13">
        <v>2015</v>
      </c>
      <c r="O9" s="13">
        <v>2016</v>
      </c>
      <c r="P9" s="13">
        <v>2017</v>
      </c>
      <c r="Q9" s="13">
        <v>2018</v>
      </c>
    </row>
    <row r="10" spans="1:254" ht="13.05" x14ac:dyDescent="0.3">
      <c r="A10" s="36"/>
      <c r="B10" s="37"/>
      <c r="C10" s="37"/>
      <c r="D10" t="s">
        <v>0</v>
      </c>
      <c r="E10" s="14"/>
      <c r="F10" s="35">
        <v>281.13042545587001</v>
      </c>
      <c r="G10" s="35">
        <v>347.20586943578996</v>
      </c>
      <c r="H10" s="35">
        <v>388.58195818866</v>
      </c>
      <c r="I10" s="35">
        <v>476.96333182766</v>
      </c>
      <c r="J10" s="35">
        <v>564.12006243794997</v>
      </c>
      <c r="K10" s="35">
        <v>629.5600347973101</v>
      </c>
      <c r="L10" s="35">
        <v>681.30521999556004</v>
      </c>
      <c r="M10" s="35">
        <v>692.26278166458997</v>
      </c>
      <c r="N10" s="35">
        <v>656.24642933967004</v>
      </c>
      <c r="O10" s="35">
        <v>578.288414096</v>
      </c>
      <c r="P10" s="35">
        <v>523.36511844300003</v>
      </c>
      <c r="Q10" s="35">
        <v>524.67999999999995</v>
      </c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</row>
    <row r="11" spans="1:254" s="1" customFormat="1" ht="14.25" customHeight="1" x14ac:dyDescent="0.3">
      <c r="A11" s="37"/>
      <c r="B11" s="37"/>
      <c r="C11" s="37"/>
      <c r="D11" t="s">
        <v>1</v>
      </c>
      <c r="E11" s="14"/>
      <c r="F11" s="35">
        <v>506.61399586576999</v>
      </c>
      <c r="G11" s="35">
        <v>689.55208850330007</v>
      </c>
      <c r="H11" s="35">
        <v>780.83458577830004</v>
      </c>
      <c r="I11" s="35">
        <v>935.85927391224004</v>
      </c>
      <c r="J11" s="35">
        <v>1114.03292489727</v>
      </c>
      <c r="K11" s="35">
        <v>1286.5329552075</v>
      </c>
      <c r="L11" s="35">
        <v>1460.0300811521201</v>
      </c>
      <c r="M11" s="35">
        <v>1623.01107329043</v>
      </c>
      <c r="N11" s="35">
        <v>1734.0606317071399</v>
      </c>
      <c r="O11" s="35">
        <v>1565.178114883</v>
      </c>
      <c r="P11" s="35">
        <v>1436.385491535</v>
      </c>
      <c r="Q11" s="35">
        <v>1440.78</v>
      </c>
      <c r="R11" s="8"/>
      <c r="S11" s="8"/>
      <c r="T11" s="8"/>
      <c r="U11" s="8"/>
      <c r="V11" s="8"/>
      <c r="W11" s="8"/>
      <c r="X11" s="8"/>
      <c r="Y11" s="8"/>
      <c r="Z11" s="9"/>
    </row>
    <row r="12" spans="1:254" s="1" customFormat="1" ht="13.5" customHeight="1" x14ac:dyDescent="0.3">
      <c r="A12" s="37"/>
      <c r="B12" s="37"/>
      <c r="C12" s="37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 s="10"/>
      <c r="S12" s="10"/>
      <c r="T12" s="10"/>
      <c r="U12" s="10"/>
      <c r="V12" s="10"/>
      <c r="W12" s="10"/>
      <c r="X12" s="10"/>
      <c r="Y12" s="10"/>
      <c r="Z12" s="10"/>
    </row>
    <row r="13" spans="1:254" s="1" customFormat="1" ht="13.5" customHeight="1" x14ac:dyDescent="0.3">
      <c r="A13" s="37"/>
      <c r="B13" s="37"/>
      <c r="C13" s="37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 s="10"/>
      <c r="S13" s="10"/>
      <c r="T13" s="10"/>
      <c r="U13" s="10"/>
      <c r="V13" s="10"/>
      <c r="W13" s="10"/>
      <c r="X13" s="10"/>
      <c r="Y13" s="10"/>
      <c r="Z13" s="10"/>
    </row>
    <row r="14" spans="1:254" s="1" customFormat="1" ht="13.5" customHeight="1" x14ac:dyDescent="0.3">
      <c r="A14" s="37"/>
      <c r="B14" s="37"/>
      <c r="C14" s="37"/>
      <c r="D14"/>
      <c r="E14"/>
      <c r="F14"/>
      <c r="G14"/>
      <c r="H14"/>
      <c r="I14"/>
      <c r="J14"/>
      <c r="K14"/>
      <c r="L14"/>
      <c r="M14"/>
      <c r="N14"/>
      <c r="O14"/>
      <c r="P14"/>
      <c r="Q14"/>
    </row>
    <row r="15" spans="1:254" s="1" customFormat="1" ht="13.5" customHeight="1" x14ac:dyDescent="0.3">
      <c r="A15" s="37"/>
      <c r="B15" s="37"/>
      <c r="C15" s="37"/>
      <c r="D15"/>
      <c r="E15"/>
      <c r="F15"/>
      <c r="G15"/>
      <c r="H15"/>
      <c r="I15"/>
      <c r="J15"/>
      <c r="K15"/>
      <c r="L15"/>
      <c r="M15"/>
      <c r="N15"/>
      <c r="O15"/>
      <c r="P15"/>
      <c r="Q15"/>
    </row>
    <row r="16" spans="1:254" s="1" customFormat="1" ht="13.5" customHeight="1" x14ac:dyDescent="0.3">
      <c r="A16" s="37"/>
      <c r="B16" s="37"/>
      <c r="C16" s="37"/>
      <c r="D16"/>
      <c r="E16" s="12"/>
      <c r="F16" s="34">
        <v>2007</v>
      </c>
      <c r="G16" s="34">
        <v>2008</v>
      </c>
      <c r="H16" s="34">
        <v>2009</v>
      </c>
      <c r="I16" s="34">
        <v>2010</v>
      </c>
      <c r="J16" s="34">
        <v>2011</v>
      </c>
      <c r="K16" s="34">
        <v>2012</v>
      </c>
      <c r="L16" s="34">
        <v>2013</v>
      </c>
      <c r="M16" s="34">
        <v>2014</v>
      </c>
      <c r="N16" s="34">
        <v>2015</v>
      </c>
      <c r="O16" s="34">
        <v>2016</v>
      </c>
      <c r="P16" s="34">
        <v>2017</v>
      </c>
      <c r="Q16" s="34">
        <v>2018</v>
      </c>
    </row>
    <row r="17" spans="1:254" s="1" customFormat="1" ht="13.5" customHeight="1" x14ac:dyDescent="0.3">
      <c r="A17" s="37"/>
      <c r="B17" s="37"/>
      <c r="C17" s="37"/>
      <c r="D17" t="s">
        <v>3</v>
      </c>
      <c r="E17" s="15"/>
      <c r="F17" s="35">
        <f>75*(1/1000)</f>
        <v>7.4999999999999997E-2</v>
      </c>
      <c r="G17" s="35">
        <f>82*(1/1000)</f>
        <v>8.2000000000000003E-2</v>
      </c>
      <c r="H17" s="35">
        <f>109*(1/1000)</f>
        <v>0.109</v>
      </c>
      <c r="I17" s="35">
        <f>56*(1/1000)</f>
        <v>5.6000000000000001E-2</v>
      </c>
      <c r="J17" s="35">
        <f>2209*(1/1000)</f>
        <v>2.2090000000000001</v>
      </c>
      <c r="K17" s="35">
        <f>2015*(1/1000)</f>
        <v>2.0150000000000001</v>
      </c>
      <c r="L17" s="35">
        <f>1745*(1/1000)</f>
        <v>1.7450000000000001</v>
      </c>
      <c r="M17" s="35">
        <f>2026*(1/1000)</f>
        <v>2.0260000000000002</v>
      </c>
      <c r="N17" s="35">
        <f>2838*(1/1000)</f>
        <v>2.8380000000000001</v>
      </c>
      <c r="O17" s="35">
        <f>3275*(1/1000)</f>
        <v>3.2749999999999999</v>
      </c>
      <c r="P17" s="35">
        <f>5054*(1/1000)</f>
        <v>5.0540000000000003</v>
      </c>
      <c r="Q17" s="35">
        <v>4.1399999999999997</v>
      </c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</row>
    <row r="18" spans="1:254" ht="13.5" customHeight="1" x14ac:dyDescent="0.3">
      <c r="A18" s="37"/>
      <c r="B18" s="37"/>
      <c r="C18" s="37"/>
      <c r="D18" t="s">
        <v>2</v>
      </c>
      <c r="E18" s="16"/>
      <c r="F18" s="35">
        <v>10</v>
      </c>
      <c r="G18" s="35">
        <v>12</v>
      </c>
      <c r="H18" s="35">
        <v>14</v>
      </c>
      <c r="I18" s="35">
        <v>14</v>
      </c>
      <c r="J18" s="35">
        <v>17</v>
      </c>
      <c r="K18" s="35">
        <v>19</v>
      </c>
      <c r="L18" s="35">
        <v>22</v>
      </c>
      <c r="M18" s="35">
        <v>24</v>
      </c>
      <c r="N18" s="35">
        <v>27</v>
      </c>
      <c r="O18" s="35">
        <v>29</v>
      </c>
      <c r="P18" s="35">
        <v>30</v>
      </c>
      <c r="Q18" s="35">
        <v>29.18</v>
      </c>
    </row>
    <row r="19" spans="1:254" ht="13.5" customHeight="1" x14ac:dyDescent="0.3">
      <c r="A19" s="37"/>
      <c r="B19" s="37"/>
      <c r="C19" s="37"/>
      <c r="E19" s="6"/>
    </row>
    <row r="20" spans="1:254" ht="12.75" customHeight="1" x14ac:dyDescent="0.3">
      <c r="A20" s="37"/>
      <c r="B20" s="37"/>
      <c r="C20" s="37"/>
      <c r="E20" s="17"/>
      <c r="F20" s="34">
        <v>2007</v>
      </c>
      <c r="G20" s="34">
        <v>2008</v>
      </c>
      <c r="H20" s="34">
        <v>2009</v>
      </c>
      <c r="I20" s="34">
        <v>2010</v>
      </c>
      <c r="J20" s="34">
        <v>2011</v>
      </c>
      <c r="K20" s="34">
        <v>2012</v>
      </c>
      <c r="L20" s="34">
        <v>2013</v>
      </c>
      <c r="M20" s="34">
        <v>2014</v>
      </c>
      <c r="N20" s="34">
        <v>2015</v>
      </c>
      <c r="O20" s="34">
        <v>2016</v>
      </c>
      <c r="P20" s="34">
        <v>2017</v>
      </c>
      <c r="Q20" s="34">
        <v>2018</v>
      </c>
    </row>
    <row r="21" spans="1:254" ht="12.75" customHeight="1" x14ac:dyDescent="0.3">
      <c r="A21" s="37"/>
      <c r="B21" s="37"/>
      <c r="C21" s="37"/>
      <c r="D21" t="s">
        <v>4</v>
      </c>
      <c r="E21" s="18"/>
      <c r="F21" s="35">
        <v>105.56922829130001</v>
      </c>
      <c r="G21" s="35">
        <v>109.37116058651</v>
      </c>
      <c r="H21" s="35">
        <v>104.07439701055999</v>
      </c>
      <c r="I21" s="35">
        <v>119.56839369892</v>
      </c>
      <c r="J21" s="35">
        <v>150.72380859329999</v>
      </c>
      <c r="K21" s="35">
        <v>158.57612168104998</v>
      </c>
      <c r="L21" s="35">
        <v>161.89781312648</v>
      </c>
      <c r="M21" s="35">
        <v>155.95692678117001</v>
      </c>
      <c r="N21" s="35">
        <v>141.46686393576002</v>
      </c>
      <c r="O21" s="35">
        <v>122.27621765764999</v>
      </c>
      <c r="P21" s="35">
        <v>116.75465742555001</v>
      </c>
      <c r="Q21" s="35">
        <v>125.36</v>
      </c>
    </row>
    <row r="22" spans="1:254" ht="12.75" customHeight="1" x14ac:dyDescent="0.3">
      <c r="A22" s="37"/>
      <c r="B22" s="37"/>
      <c r="C22" s="37"/>
      <c r="D22" t="s">
        <v>5</v>
      </c>
      <c r="E22" s="19"/>
      <c r="F22" s="35">
        <v>160.04137838217002</v>
      </c>
      <c r="G22" s="35">
        <v>200.90824758666</v>
      </c>
      <c r="H22" s="35">
        <v>240.03776866717999</v>
      </c>
      <c r="I22" s="35">
        <v>309.64007942986001</v>
      </c>
      <c r="J22" s="35">
        <v>386.90631084211998</v>
      </c>
      <c r="K22" s="35">
        <v>469.34648416178999</v>
      </c>
      <c r="L22" s="35">
        <v>518.06344742602005</v>
      </c>
      <c r="M22" s="35">
        <v>534.79580357784005</v>
      </c>
      <c r="N22" s="35">
        <v>513.04438455870002</v>
      </c>
      <c r="O22" s="35">
        <v>454.62147186762002</v>
      </c>
      <c r="P22" s="35">
        <v>403.22694768736</v>
      </c>
      <c r="Q22" s="35">
        <v>396.71</v>
      </c>
      <c r="R22" s="35"/>
    </row>
    <row r="23" spans="1:254" ht="12.75" customHeight="1" x14ac:dyDescent="0.3">
      <c r="A23" s="37"/>
      <c r="B23" s="37"/>
      <c r="C23" s="37"/>
      <c r="R23" s="35"/>
    </row>
    <row r="24" spans="1:254" ht="12.75" customHeight="1" x14ac:dyDescent="0.3">
      <c r="A24" s="37"/>
      <c r="B24" s="37"/>
      <c r="C24" s="37"/>
      <c r="E24" s="12"/>
      <c r="F24" s="34">
        <v>2007</v>
      </c>
      <c r="G24" s="34">
        <v>2008</v>
      </c>
      <c r="H24" s="34">
        <v>2009</v>
      </c>
      <c r="I24" s="34">
        <v>2010</v>
      </c>
      <c r="J24" s="34">
        <v>2011</v>
      </c>
      <c r="K24" s="34">
        <v>2012</v>
      </c>
      <c r="L24" s="34">
        <v>2013</v>
      </c>
      <c r="M24" s="34">
        <v>2014</v>
      </c>
      <c r="N24" s="34">
        <v>2015</v>
      </c>
      <c r="O24" s="34">
        <v>2016</v>
      </c>
      <c r="P24" s="34">
        <v>2017</v>
      </c>
      <c r="Q24" s="34">
        <v>2018</v>
      </c>
    </row>
    <row r="25" spans="1:254" ht="12.75" customHeight="1" x14ac:dyDescent="0.3">
      <c r="A25" s="37"/>
      <c r="B25" s="37"/>
      <c r="C25" s="37"/>
      <c r="D25" t="s">
        <v>6</v>
      </c>
      <c r="E25" s="20"/>
      <c r="F25" s="35">
        <v>1.51</v>
      </c>
      <c r="G25" s="35">
        <v>1.53</v>
      </c>
      <c r="H25" s="35">
        <v>2.65</v>
      </c>
      <c r="I25" s="35">
        <v>1.82</v>
      </c>
      <c r="J25" s="35">
        <v>2.0099999999999998</v>
      </c>
      <c r="K25" s="35">
        <v>2.21</v>
      </c>
      <c r="L25" s="35">
        <v>1.84</v>
      </c>
      <c r="M25" s="35">
        <v>1.88</v>
      </c>
      <c r="N25" s="35">
        <v>2.39</v>
      </c>
      <c r="O25" s="35">
        <v>3.15</v>
      </c>
      <c r="P25" s="35">
        <v>2.99</v>
      </c>
      <c r="Q25" s="35">
        <v>2.4500000000000002</v>
      </c>
    </row>
    <row r="26" spans="1:254" ht="12.75" customHeight="1" x14ac:dyDescent="0.3">
      <c r="A26" s="37"/>
      <c r="B26" s="37"/>
      <c r="C26" s="37"/>
      <c r="D26" t="s">
        <v>7</v>
      </c>
      <c r="E26" s="20"/>
      <c r="F26" s="35">
        <v>2.6399347820447856</v>
      </c>
      <c r="G26" s="35">
        <v>2.7859508713140744</v>
      </c>
      <c r="H26" s="35">
        <v>4.6812055570676909</v>
      </c>
      <c r="I26" s="35">
        <v>3.3921258694113914</v>
      </c>
      <c r="J26" s="35">
        <v>3.6264857725127282</v>
      </c>
      <c r="K26" s="35">
        <v>4.18</v>
      </c>
      <c r="L26" s="35">
        <v>3.56</v>
      </c>
      <c r="M26" s="35">
        <v>3.9</v>
      </c>
      <c r="N26" s="35">
        <v>5.43</v>
      </c>
      <c r="O26" s="35">
        <v>6.66</v>
      </c>
      <c r="P26" s="35">
        <v>5.67</v>
      </c>
      <c r="Q26" s="35">
        <v>4.29</v>
      </c>
    </row>
    <row r="27" spans="1:254" ht="12.75" customHeight="1" x14ac:dyDescent="0.3">
      <c r="A27" s="37"/>
      <c r="B27" s="37"/>
      <c r="C27" s="37"/>
    </row>
    <row r="28" spans="1:254" ht="13.5" customHeight="1" x14ac:dyDescent="0.3">
      <c r="A28" s="38"/>
      <c r="B28" s="37"/>
      <c r="C28" s="37"/>
      <c r="D28" t="s">
        <v>8</v>
      </c>
    </row>
    <row r="29" spans="1:254" ht="12.75" customHeight="1" x14ac:dyDescent="0.3">
      <c r="A29" s="37"/>
      <c r="B29" s="37"/>
      <c r="C29" s="37"/>
      <c r="I29" s="34"/>
      <c r="J29" s="34"/>
      <c r="K29" s="34">
        <v>2012</v>
      </c>
      <c r="L29" s="34">
        <v>2013</v>
      </c>
      <c r="M29" s="34">
        <v>2014</v>
      </c>
      <c r="N29" s="34">
        <v>2015</v>
      </c>
      <c r="O29" s="34">
        <v>2016</v>
      </c>
      <c r="P29" s="34">
        <v>2017</v>
      </c>
      <c r="Q29" s="34">
        <v>2018</v>
      </c>
    </row>
    <row r="30" spans="1:254" ht="12.75" customHeight="1" x14ac:dyDescent="0.3">
      <c r="A30" s="33"/>
      <c r="B30" s="37"/>
      <c r="C30" s="33"/>
      <c r="D30" t="s">
        <v>9</v>
      </c>
      <c r="K30" s="35">
        <v>19.7</v>
      </c>
      <c r="L30" s="35">
        <v>23.7</v>
      </c>
      <c r="M30" s="35">
        <v>25.2</v>
      </c>
      <c r="N30" s="35">
        <v>34.799999999999997</v>
      </c>
      <c r="O30" s="35">
        <v>31.7</v>
      </c>
      <c r="P30" s="35">
        <v>25.1</v>
      </c>
      <c r="Q30" s="35">
        <v>21.5</v>
      </c>
    </row>
    <row r="31" spans="1:254" ht="13.5" customHeight="1" x14ac:dyDescent="0.3">
      <c r="A31" s="39"/>
      <c r="B31" s="37"/>
      <c r="C31" s="40"/>
      <c r="D31" t="s">
        <v>10</v>
      </c>
      <c r="K31" s="35">
        <v>9</v>
      </c>
      <c r="L31" s="35">
        <v>12</v>
      </c>
      <c r="M31" s="35">
        <v>13.3</v>
      </c>
      <c r="N31" s="35">
        <v>16.399999999999999</v>
      </c>
      <c r="O31" s="35">
        <v>17.399999999999999</v>
      </c>
      <c r="P31" s="35">
        <v>9</v>
      </c>
      <c r="Q31" s="35">
        <v>8.6</v>
      </c>
    </row>
    <row r="32" spans="1:254" ht="12.75" customHeight="1" x14ac:dyDescent="0.3">
      <c r="A32" s="37"/>
      <c r="B32" s="37"/>
      <c r="C32" s="37"/>
      <c r="D32" t="s">
        <v>11</v>
      </c>
      <c r="K32" s="35">
        <v>10.7</v>
      </c>
      <c r="L32" s="35">
        <v>11.7</v>
      </c>
      <c r="M32" s="35">
        <v>11.899999999999999</v>
      </c>
      <c r="N32" s="35">
        <v>18.399999999999999</v>
      </c>
      <c r="O32" s="35">
        <v>14.3</v>
      </c>
      <c r="P32" s="35">
        <v>16.100000000000001</v>
      </c>
      <c r="Q32" s="35">
        <v>12.9</v>
      </c>
    </row>
    <row r="33" spans="1:3" ht="12.75" customHeight="1" x14ac:dyDescent="0.3">
      <c r="A33" s="37"/>
      <c r="B33" s="37"/>
      <c r="C33" s="37"/>
    </row>
    <row r="34" spans="1:3" ht="12.75" customHeight="1" x14ac:dyDescent="0.3">
      <c r="A34" s="37"/>
      <c r="B34" s="37"/>
      <c r="C34" s="37"/>
    </row>
    <row r="35" spans="1:3" ht="12.75" customHeight="1" x14ac:dyDescent="0.3">
      <c r="A35" s="37"/>
      <c r="B35" s="37"/>
      <c r="C35" s="37"/>
    </row>
    <row r="36" spans="1:3" ht="12.75" customHeight="1" x14ac:dyDescent="0.3">
      <c r="A36" s="37"/>
      <c r="B36" s="37"/>
      <c r="C36" s="37"/>
    </row>
    <row r="37" spans="1:3" ht="12.75" customHeight="1" x14ac:dyDescent="0.3">
      <c r="A37" s="37"/>
      <c r="B37" s="37"/>
      <c r="C37" s="37"/>
    </row>
    <row r="38" spans="1:3" ht="12.75" customHeight="1" x14ac:dyDescent="0.3">
      <c r="A38" s="37"/>
      <c r="B38" s="37"/>
      <c r="C38" s="37"/>
    </row>
    <row r="39" spans="1:3" ht="12.75" customHeight="1" x14ac:dyDescent="0.3">
      <c r="A39" s="37"/>
      <c r="B39" s="37"/>
      <c r="C39" s="37"/>
    </row>
    <row r="40" spans="1:3" ht="12.75" customHeight="1" x14ac:dyDescent="0.3">
      <c r="A40" s="37"/>
      <c r="B40" s="37"/>
      <c r="C40" s="37"/>
    </row>
    <row r="41" spans="1:3" ht="13.8" x14ac:dyDescent="0.3">
      <c r="A41" s="37"/>
      <c r="B41" s="37"/>
      <c r="C41" s="37"/>
    </row>
    <row r="42" spans="1:3" ht="13.8" x14ac:dyDescent="0.3">
      <c r="A42" s="37"/>
      <c r="B42" s="37"/>
      <c r="C42" s="37"/>
    </row>
    <row r="43" spans="1:3" ht="13.8" x14ac:dyDescent="0.3">
      <c r="A43" s="37"/>
      <c r="B43" s="37"/>
      <c r="C43" s="37"/>
    </row>
    <row r="44" spans="1:3" ht="13.8" x14ac:dyDescent="0.3">
      <c r="A44" s="37"/>
      <c r="B44" s="37"/>
      <c r="C44" s="37"/>
    </row>
    <row r="45" spans="1:3" ht="13.8" x14ac:dyDescent="0.3">
      <c r="A45" s="37"/>
      <c r="B45" s="37"/>
      <c r="C45" s="37"/>
    </row>
    <row r="46" spans="1:3" ht="13.8" x14ac:dyDescent="0.3">
      <c r="A46" s="37"/>
      <c r="B46" s="37"/>
      <c r="C46" s="37"/>
    </row>
    <row r="47" spans="1:3" ht="13.8" x14ac:dyDescent="0.3">
      <c r="A47" s="37"/>
      <c r="B47" s="37"/>
      <c r="C47" s="37"/>
    </row>
    <row r="48" spans="1:3" ht="13.8" x14ac:dyDescent="0.3">
      <c r="A48" s="37"/>
      <c r="B48" s="37"/>
      <c r="C48" s="37"/>
    </row>
    <row r="49" spans="1:4" ht="13.8" x14ac:dyDescent="0.3">
      <c r="A49" s="37"/>
      <c r="B49" s="37"/>
      <c r="C49" s="37"/>
    </row>
    <row r="50" spans="1:4" ht="13.8" x14ac:dyDescent="0.3">
      <c r="A50" s="37"/>
      <c r="B50" s="37"/>
      <c r="C50" s="37"/>
    </row>
    <row r="51" spans="1:4" ht="13.8" x14ac:dyDescent="0.3">
      <c r="A51" s="37"/>
      <c r="B51" s="37"/>
      <c r="C51" s="37"/>
    </row>
    <row r="52" spans="1:4" ht="13.8" x14ac:dyDescent="0.3">
      <c r="A52" s="37"/>
      <c r="B52" s="37"/>
      <c r="C52" s="37"/>
    </row>
    <row r="53" spans="1:4" ht="13.8" x14ac:dyDescent="0.3">
      <c r="A53" s="37"/>
      <c r="B53" s="37"/>
      <c r="C53" s="37"/>
    </row>
    <row r="54" spans="1:4" ht="13.8" x14ac:dyDescent="0.3">
      <c r="A54" s="37"/>
      <c r="B54" s="37"/>
      <c r="C54" s="37"/>
    </row>
    <row r="55" spans="1:4" ht="13.8" x14ac:dyDescent="0.3">
      <c r="A55" s="33"/>
      <c r="B55" s="29"/>
      <c r="C55" s="31"/>
    </row>
    <row r="56" spans="1:4" ht="13.8" x14ac:dyDescent="0.3">
      <c r="A56" s="42" t="s">
        <v>13</v>
      </c>
      <c r="B56" s="29"/>
      <c r="C56" s="32"/>
    </row>
    <row r="57" spans="1:4" ht="13.8" x14ac:dyDescent="0.3">
      <c r="A57" s="28"/>
      <c r="B57" s="28"/>
      <c r="C57" s="28"/>
    </row>
    <row r="58" spans="1:4" ht="13.8" x14ac:dyDescent="0.3">
      <c r="A58" s="30"/>
      <c r="B58" s="28"/>
      <c r="C58" s="28"/>
    </row>
    <row r="59" spans="1:4" ht="13.8" x14ac:dyDescent="0.3">
      <c r="A59" s="28"/>
      <c r="B59" s="28"/>
      <c r="C59" s="28"/>
    </row>
    <row r="60" spans="1:4" ht="13.8" x14ac:dyDescent="0.3">
      <c r="A60" s="28"/>
      <c r="B60" s="28"/>
      <c r="C60" s="28"/>
      <c r="D60" s="28"/>
    </row>
    <row r="61" spans="1:4" ht="13.8" x14ac:dyDescent="0.3">
      <c r="A61" s="28"/>
      <c r="B61" s="28"/>
      <c r="C61" s="28"/>
      <c r="D61" s="28"/>
    </row>
    <row r="62" spans="1:4" ht="13.8" x14ac:dyDescent="0.3">
      <c r="A62" s="28"/>
      <c r="B62" s="28"/>
      <c r="C62" s="28"/>
      <c r="D62" s="28"/>
    </row>
    <row r="63" spans="1:4" ht="13.8" x14ac:dyDescent="0.3">
      <c r="A63" s="28"/>
      <c r="B63" s="28"/>
      <c r="C63" s="28"/>
      <c r="D63" s="28"/>
    </row>
    <row r="64" spans="1:4" ht="13.8" x14ac:dyDescent="0.3">
      <c r="A64" s="28"/>
      <c r="B64" s="28"/>
      <c r="C64" s="28"/>
      <c r="D64" s="28"/>
    </row>
    <row r="65" spans="1:17" ht="13.8" x14ac:dyDescent="0.3">
      <c r="A65" s="28"/>
      <c r="B65" s="28"/>
      <c r="C65" s="28"/>
      <c r="D65" s="28"/>
    </row>
    <row r="66" spans="1:17" ht="13.8" x14ac:dyDescent="0.3">
      <c r="A66" s="28"/>
      <c r="B66" s="28"/>
      <c r="C66" s="28"/>
      <c r="D66" s="28"/>
    </row>
    <row r="67" spans="1:17" ht="13.8" x14ac:dyDescent="0.3">
      <c r="A67" s="28"/>
      <c r="B67" s="28"/>
      <c r="C67" s="28"/>
      <c r="D67" s="28"/>
    </row>
    <row r="68" spans="1:17" ht="13.8" x14ac:dyDescent="0.3">
      <c r="A68" s="28"/>
      <c r="B68" s="28"/>
      <c r="C68" s="28"/>
      <c r="D68" s="28"/>
    </row>
    <row r="69" spans="1:17" ht="13.8" x14ac:dyDescent="0.3">
      <c r="A69" s="28"/>
      <c r="B69" s="28"/>
      <c r="C69" s="28"/>
      <c r="D69" s="28"/>
    </row>
    <row r="70" spans="1:17" ht="13.8" x14ac:dyDescent="0.3">
      <c r="A70" s="28"/>
      <c r="B70" s="28"/>
      <c r="C70" s="28"/>
      <c r="D70" s="28"/>
    </row>
    <row r="71" spans="1:17" ht="13.8" x14ac:dyDescent="0.3">
      <c r="A71" s="28"/>
      <c r="B71" s="28"/>
      <c r="C71" s="28"/>
      <c r="D71" s="28"/>
    </row>
    <row r="72" spans="1:17" ht="13.8" x14ac:dyDescent="0.3">
      <c r="A72" s="28"/>
      <c r="B72" s="28"/>
      <c r="C72" s="28"/>
      <c r="D72" s="28"/>
    </row>
    <row r="73" spans="1:17" ht="13.8" x14ac:dyDescent="0.3">
      <c r="A73" s="28"/>
      <c r="B73" s="28"/>
      <c r="C73" s="28"/>
      <c r="D73" s="28"/>
    </row>
    <row r="74" spans="1:17" ht="13.8" x14ac:dyDescent="0.3">
      <c r="A74" s="28"/>
      <c r="B74" s="28"/>
      <c r="C74" s="28"/>
      <c r="D74" s="28"/>
    </row>
    <row r="75" spans="1:17" ht="13.8" x14ac:dyDescent="0.3">
      <c r="A75" s="28"/>
      <c r="B75" s="28"/>
      <c r="C75" s="28"/>
      <c r="D75" s="28"/>
    </row>
    <row r="76" spans="1:17" ht="13.8" x14ac:dyDescent="0.3">
      <c r="A76" s="28"/>
      <c r="B76" s="28"/>
      <c r="C76" s="28"/>
      <c r="D76" s="28"/>
    </row>
    <row r="77" spans="1:17" ht="13.8" x14ac:dyDescent="0.3">
      <c r="A77" s="28"/>
      <c r="B77" s="28"/>
      <c r="C77" s="28"/>
      <c r="D77" s="28"/>
      <c r="G77" s="11"/>
      <c r="H77" s="22"/>
      <c r="I77" s="22"/>
    </row>
    <row r="78" spans="1:17" ht="13.8" x14ac:dyDescent="0.3">
      <c r="A78" s="28"/>
      <c r="B78" s="28"/>
      <c r="C78" s="28"/>
      <c r="D78" s="28"/>
      <c r="G78" s="11"/>
      <c r="H78" s="22"/>
      <c r="I78" s="22"/>
    </row>
    <row r="79" spans="1:17" ht="13.8" x14ac:dyDescent="0.3">
      <c r="A79" s="28"/>
      <c r="B79" s="28"/>
      <c r="C79" s="28"/>
      <c r="D79" s="28"/>
      <c r="G79" s="11"/>
      <c r="H79" s="25"/>
      <c r="I79" s="25"/>
      <c r="J79" s="25"/>
      <c r="K79" s="25"/>
    </row>
    <row r="80" spans="1:17" x14ac:dyDescent="0.25">
      <c r="G80" s="22"/>
      <c r="H80" s="23"/>
      <c r="I80" s="23"/>
      <c r="J80" s="23"/>
      <c r="K80" s="23"/>
      <c r="L80" s="25"/>
      <c r="M80" s="25"/>
      <c r="N80" s="25"/>
      <c r="O80" s="25"/>
      <c r="P80" s="25"/>
      <c r="Q80" s="25"/>
    </row>
    <row r="81" spans="1:17" x14ac:dyDescent="0.25">
      <c r="G81" s="11"/>
      <c r="L81" s="23"/>
      <c r="M81" s="23"/>
      <c r="N81" s="23"/>
      <c r="Q81" s="23"/>
    </row>
    <row r="82" spans="1:17" x14ac:dyDescent="0.25">
      <c r="E82" s="21"/>
      <c r="F82" s="23"/>
      <c r="G82" s="11"/>
    </row>
    <row r="83" spans="1:17" x14ac:dyDescent="0.25">
      <c r="E83" s="21"/>
      <c r="F83" s="24"/>
    </row>
    <row r="86" spans="1:17" x14ac:dyDescent="0.25">
      <c r="A86" s="7"/>
    </row>
    <row r="87" spans="1:17" x14ac:dyDescent="0.25">
      <c r="A87" s="7"/>
    </row>
  </sheetData>
  <hyperlinks>
    <hyperlink ref="A1" r:id="rId1" display="https://doi.org/10.1787/061fe03d-en"/>
    <hyperlink ref="A4" r:id="rId2"/>
  </hyperlinks>
  <pageMargins left="0.7" right="0.7" top="0.75" bottom="0.75" header="0.3" footer="0.3"/>
  <pageSetup paperSize="9" orientation="portrait" r:id="rId3"/>
  <customProperties>
    <customPr name="CycleColor" r:id="rId4"/>
    <customPr name="DashStyle" r:id="rId5"/>
    <customPr name="GraphSizeIndex" r:id="rId6"/>
    <customPr name="GraphSizeName" r:id="rId7"/>
    <customPr name="PageSizeIndex" r:id="rId8"/>
    <customPr name="PageSizeName" r:id="rId9"/>
    <customPr name="PaletteIndex" r:id="rId10"/>
    <customPr name="PaletteName" r:id="rId11"/>
    <customPr name="PanelLayoutIndex" r:id="rId12"/>
    <customPr name="PanelLayoutName" r:id="rId13"/>
    <customPr name="SinglePanel" r:id="rId14"/>
    <customPr name="StartColorIndex" r:id="rId15"/>
    <customPr name="StartColorName" r:id="rId16"/>
    <customPr name="StyleTemplateIndex" r:id="rId17"/>
    <customPr name="StyleTemplateName" r:id="rId18"/>
  </customProperties>
  <drawing r:id="rId19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SharedContentType xmlns="Microsoft.SharePoint.Taxonomy.ContentTypeSync" SourceId="27ec883c-a62c-444f-a935-fcddb579e39d" ContentTypeId="0x0101008B4DD370EC31429186F3AD49F0D3098F00D44DBCB9EB4F45278CB5C9765BE52995" PreviousValue="false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38748f9a9154900b8a26f19217530ef xmlns="c0e75541-f54f-401c-9a34-cb7fded40982">
      <Terms xmlns="http://schemas.microsoft.com/office/infopath/2007/PartnerControls"/>
    </i38748f9a9154900b8a26f19217530ef>
    <OECDSharingStatus xmlns="bbc7a7a3-1361-4a32-9a19-e150eb4da2ba" xsi:nil="true"/>
    <OECDKimBussinessContext xmlns="54c4cd27-f286-408f-9ce0-33c1e0f3ab39" xsi:nil="true"/>
    <OECDlanguage xmlns="ca82dde9-3436-4d3d-bddd-d31447390034">English</OECDlanguage>
    <eSharePWB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2017-18</TermName>
          <TermId xmlns="http://schemas.microsoft.com/office/infopath/2007/PartnerControls">ffda23c2-cd1b-45cc-b3f4-67b12010cc58</TermId>
        </TermInfo>
      </Terms>
    </eSharePWBTaxHTField0>
    <IconOverlay xmlns="http://schemas.microsoft.com/sharepoint/v4" xsi:nil="true"/>
    <OECDProjectLookup xmlns="bbc7a7a3-1361-4a32-9a19-e150eb4da2ba">22</OECDProjectLookup>
    <OECDMainProject xmlns="bbc7a7a3-1361-4a32-9a19-e150eb4da2ba">25</OECDMainProject>
    <OECDPinnedBy xmlns="bbc7a7a3-1361-4a32-9a19-e150eb4da2ba">
      <UserInfo>
        <DisplayName/>
        <AccountId xsi:nil="true"/>
        <AccountType/>
      </UserInfo>
    </OECDPinnedBy>
    <b5734379896a43bfa9844e286e5b2c8d xmlns="bbc7a7a3-1361-4a32-9a19-e150eb4da2ba" xsi:nil="true"/>
    <OECDExpirationDate xmlns="c0e75541-f54f-401c-9a34-cb7fded40982" xsi:nil="true"/>
    <OECDProjectManager xmlns="bbc7a7a3-1361-4a32-9a19-e150eb4da2ba">
      <UserInfo>
        <DisplayName/>
        <AccountId>1037</AccountId>
        <AccountType/>
      </UserInfo>
    </OECDProjectManager>
    <OECDMeetingDate xmlns="54c4cd27-f286-408f-9ce0-33c1e0f3ab39" xsi:nil="true"/>
    <OECDTagsCache xmlns="bbc7a7a3-1361-4a32-9a19-e150eb4da2ba" xsi:nil="true"/>
    <eShareHorizProjTaxHTField0 xmlns="c0e75541-f54f-401c-9a34-cb7fded40982" xsi:nil="true"/>
    <eShareCommitteeTaxHTField0 xmlns="c9f238dd-bb73-4aef-a7a5-d644ad823e52">
      <Terms xmlns="http://schemas.microsoft.com/office/infopath/2007/PartnerControls"/>
    </eShareCommitteeTaxHTField0>
    <OECDProjectMembers xmlns="bbc7a7a3-1361-4a32-9a19-e150eb4da2ba">
      <UserInfo>
        <DisplayName>PHILIP Pilar, CFE/COM</DisplayName>
        <AccountId>972</AccountId>
        <AccountType/>
      </UserInfo>
      <UserInfo>
        <DisplayName>CAMPESTRIN Elisa, CFE/LESI/TREN</DisplayName>
        <AccountId>156</AccountId>
        <AccountType/>
      </UserInfo>
      <UserInfo>
        <DisplayName>ARBEL Pauline, CFE/COM</DisplayName>
        <AccountId>1037</AccountId>
        <AccountType/>
      </UserInfo>
      <UserInfo>
        <DisplayName>MAGUIRE Karen, CFE/LESI</DisplayName>
        <AccountId>647</AccountId>
        <AccountType/>
      </UserInfo>
      <UserInfo>
        <DisplayName>IGLESIAS François, CFE/COM</DisplayName>
        <AccountId>98</AccountId>
        <AccountType/>
      </UserInfo>
      <UserInfo>
        <DisplayName>CHATRY Isabelle, CFE/ESG</DisplayName>
        <AccountId>973</AccountId>
        <AccountType/>
      </UserInfo>
      <UserInfo>
        <DisplayName>TAYLOR Alexandra, CFE/COM</DisplayName>
        <AccountId>2335</AccountId>
        <AccountType/>
      </UserInfo>
      <UserInfo>
        <DisplayName>MORTIMER CHAROY Heather, CFE/SMEE</DisplayName>
        <AccountId>1016</AccountId>
        <AccountType/>
      </UserInfo>
    </OECDProjectMembers>
    <OECDKimProvenance xmlns="54c4cd27-f286-408f-9ce0-33c1e0f3ab39" xsi:nil="true"/>
    <fc991543b5234ffe9aadfa6c2c5f4ba5 xmlns="bbc7a7a3-1361-4a32-9a19-e150eb4da2ba">
      <Terms xmlns="http://schemas.microsoft.com/office/infopath/2007/PartnerControls"/>
    </fc991543b5234ffe9aadfa6c2c5f4ba5>
    <OECDCommunityDocumentURL xmlns="bbc7a7a3-1361-4a32-9a19-e150eb4da2ba" xsi:nil="true"/>
    <OECDKimStatus xmlns="54c4cd27-f286-408f-9ce0-33c1e0f3ab39">Draft</OECDKimStatus>
    <eShareCountryTaxHTField0 xmlns="c9f238dd-bb73-4aef-a7a5-d644ad823e52">
      <Terms xmlns="http://schemas.microsoft.com/office/infopath/2007/PartnerControls"/>
    </eShareCountryTaxHTField0>
    <eShareTopic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Publications</TermName>
          <TermId xmlns="http://schemas.microsoft.com/office/infopath/2007/PartnerControls">5e44070b-212f-43f7-a049-65e229ab859c</TermId>
        </TermInfo>
      </Terms>
    </eShareTopicTaxHTField0>
    <eShareKeywordsTaxHTField0 xmlns="c9f238dd-bb73-4aef-a7a5-d644ad823e52">
      <Terms xmlns="http://schemas.microsoft.com/office/infopath/2007/PartnerControls"/>
    </eShareKeywordsTaxHTField0>
    <OECDCommunityDocumentID xmlns="bbc7a7a3-1361-4a32-9a19-e150eb4da2ba" xsi:nil="true"/>
    <OECDAllRelatedUsers xmlns="c0e75541-f54f-401c-9a34-cb7fded40982">
      <UserInfo>
        <DisplayName/>
        <AccountId xsi:nil="true"/>
        <AccountType/>
      </UserInfo>
    </OECDAllRelatedUsers>
    <TaxCatchAll xmlns="ca82dde9-3436-4d3d-bddd-d31447390034">
      <Value>320</Value>
      <Value>210</Value>
    </TaxCatchAll>
    <OECDYear xmlns="54c4cd27-f286-408f-9ce0-33c1e0f3ab39" xsi:nil="true"/>
  </documentManagement>
</p:properties>
</file>

<file path=customXml/item3.xml><?xml version="1.0" encoding="utf-8"?>
<LongProperties xmlns="http://schemas.microsoft.com/office/2006/metadata/longProperties">
  <LongProp xmlns="" name="OECDProjectMembers"><![CDATA[1006;#KERGROACH Sandrine, CFE/SMEE;#1016;#MORTIMER CHAROY Heather, CFE/SMEE;#805;#PISSAREVA Lora, CFE/SMEE;#659;#CHUBINIDZE Théa, CFE/LESI;#114;#KOREEN Miriam, CFE;#959;#SMAINI Naima, CFE/SMEE;#115;#CUSMANO Lucia, CFE/SMEE;#1702;#COSTER Pierre, CFE/SMEE;#1168;#BIANCHINI Marco, CFE/SMEE;#108;#MARCHESE Marco, CFE/SMEE]]></LongProp>
  <LongProp xmlns="" name="eShareTopicTaxHTField0"><![CDATA[Entrepreneurship|9ec057dd-d386-41af-8a63-67bc00157ff5;Financial policy|f392f086-38c1-424e-99c9-6e5f4962780a;Finance|d003e807-587a-47c9-88ad-d523694755ce;Small and medium-sized enterprises|ead7378e-db4c-4004-912d-de9c53615f81;SME's|998f3db0-3c45-4599-94ed-f8128054cec5]]></LongProp>
  <LongProp xmlns="" name="OECDTopic"><![CDATA[221;#Entrepreneurship|9ec057dd-d386-41af-8a63-67bc00157ff5;#300;#Financial policy|f392f086-38c1-424e-99c9-6e5f4962780a;#240;#Finance|d003e807-587a-47c9-88ad-d523694755ce;#225;#Small and medium-sized enterprises|ead7378e-db4c-4004-912d-de9c53615f81;#229;#SME's|998f3db0-3c45-4599-94ed-f8128054cec5]]></LongProp>
  <LongProp xmlns="" name="TaxCatchAll"><![CDATA[152;#CFE/SMEE|dd6a6207-5644-4682-81a4-f0283c081edd;#300;#Financial policy|f392f086-38c1-424e-99c9-6e5f4962780a;#229;#SME's|998f3db0-3c45-4599-94ed-f8128054cec5;#210;#2017-18|ffda23c2-cd1b-45cc-b3f4-67b12010cc58;#225;#Small and medium-sized enterprises|ead7378e-db4c-4004-912d-de9c53615f81;#240;#Finance|d003e807-587a-47c9-88ad-d523694755ce;#221;#Entrepreneurship|9ec057dd-d386-41af-8a63-67bc00157ff5]]></LongProp>
</LongProperties>
</file>

<file path=customXml/item4.xml><?xml version="1.0" encoding="utf-8"?>
<?mso-contentType ?>
<FormTemplates xmlns="http://schemas.microsoft.com/sharepoint/v3/contenttype/forms">
  <Display>OECDListFormCollapsible</Display>
  <Edit>OECDListFormCollapsible</Edit>
  <New>OECDListFormCollapsible</New>
</FormTemplates>
</file>

<file path=customXml/item5.xml><?xml version="1.0" encoding="utf-8"?>
<?mso-contentType ?>
<CtFieldPriority xmlns="http://www.oecd.org/eshare/projectsentre/CtFieldPriority/" xmlns:i="http://www.w3.org/2001/XMLSchema-instance">
  <PriorityFields xmlns:a="http://schemas.microsoft.com/2003/10/Serialization/Arrays"/>
</CtFieldPriority>
</file>

<file path=customXml/item6.xml><?xml version="1.0" encoding="utf-8"?>
<ct:contentTypeSchema xmlns:ct="http://schemas.microsoft.com/office/2006/metadata/contentType" xmlns:ma="http://schemas.microsoft.com/office/2006/metadata/properties/metaAttributes" ct:_="" ma:_="" ma:contentTypeName="Working Document" ma:contentTypeID="0x0101008B4DD370EC31429186F3AD49F0D3098F00D44DBCB9EB4F45278CB5C9765BE5299500A4858B360C6A491AA753F8BCA47AA910004E623AE0B855E041B1290D0883742A68" ma:contentTypeVersion="50" ma:contentTypeDescription="" ma:contentTypeScope="" ma:versionID="d423ebb42f0af08ec2c27b1eceb897f2">
  <xsd:schema xmlns:xsd="http://www.w3.org/2001/XMLSchema" xmlns:xs="http://www.w3.org/2001/XMLSchema" xmlns:p="http://schemas.microsoft.com/office/2006/metadata/properties" xmlns:ns1="54c4cd27-f286-408f-9ce0-33c1e0f3ab39" xmlns:ns2="c0e75541-f54f-401c-9a34-cb7fded40982" xmlns:ns3="bbc7a7a3-1361-4a32-9a19-e150eb4da2ba" xmlns:ns5="c9f238dd-bb73-4aef-a7a5-d644ad823e52" xmlns:ns6="ca82dde9-3436-4d3d-bddd-d31447390034" xmlns:ns7="http://schemas.microsoft.com/sharepoint/v4" targetNamespace="http://schemas.microsoft.com/office/2006/metadata/properties" ma:root="true" ma:fieldsID="64334d37ba0f45191a2a166dc53cc095" ns1:_="" ns2:_="" ns3:_="" ns5:_="" ns6:_="" ns7:_="">
    <xsd:import namespace="54c4cd27-f286-408f-9ce0-33c1e0f3ab39"/>
    <xsd:import namespace="c0e75541-f54f-401c-9a34-cb7fded40982"/>
    <xsd:import namespace="bbc7a7a3-1361-4a32-9a19-e150eb4da2ba"/>
    <xsd:import namespace="c9f238dd-bb73-4aef-a7a5-d644ad823e52"/>
    <xsd:import namespace="ca82dde9-3436-4d3d-bddd-d31447390034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1:OECDKimStatus" minOccurs="0"/>
                <xsd:element ref="ns1:OECDKimBussinessContext" minOccurs="0"/>
                <xsd:element ref="ns1:OECDKimProvenance" minOccurs="0"/>
                <xsd:element ref="ns2:OECDExpirationDate" minOccurs="0"/>
                <xsd:element ref="ns3:OECDProjectLookup" minOccurs="0"/>
                <xsd:element ref="ns3:OECDProjectManager" minOccurs="0"/>
                <xsd:element ref="ns3:OECDProjectMembers" minOccurs="0"/>
                <xsd:element ref="ns3:OECDMainProject" minOccurs="0"/>
                <xsd:element ref="ns3:OECDPinnedBy" minOccurs="0"/>
                <xsd:element ref="ns5:eShareCountryTaxHTField0" minOccurs="0"/>
                <xsd:element ref="ns5:eShareTopicTaxHTField0" minOccurs="0"/>
                <xsd:element ref="ns5:eShareKeywordsTaxHTField0" minOccurs="0"/>
                <xsd:element ref="ns5:eShareCommitteeTaxHTField0" minOccurs="0"/>
                <xsd:element ref="ns5:eSharePWBTaxHTField0" minOccurs="0"/>
                <xsd:element ref="ns6:OECDlanguage" minOccurs="0"/>
                <xsd:element ref="ns6:TaxCatchAll" minOccurs="0"/>
                <xsd:element ref="ns6:TaxCatchAllLabel" minOccurs="0"/>
                <xsd:element ref="ns1:OECDMeetingDate" minOccurs="0"/>
                <xsd:element ref="ns3:b5734379896a43bfa9844e286e5b2c8d" minOccurs="0"/>
                <xsd:element ref="ns2:i38748f9a9154900b8a26f19217530ef" minOccurs="0"/>
                <xsd:element ref="ns3:fc991543b5234ffe9aadfa6c2c5f4ba5" minOccurs="0"/>
                <xsd:element ref="ns3:OECDSharingStatus" minOccurs="0"/>
                <xsd:element ref="ns3:OECDCommunityDocumentURL" minOccurs="0"/>
                <xsd:element ref="ns3:OECDCommunityDocumentID" minOccurs="0"/>
                <xsd:element ref="ns3:OECDTagsCache" minOccurs="0"/>
                <xsd:element ref="ns2:eShareHorizProjTaxHTField0" minOccurs="0"/>
                <xsd:element ref="ns2:OECDAllRelatedUsers" minOccurs="0"/>
                <xsd:element ref="ns3:SharedWithUsers" minOccurs="0"/>
                <xsd:element ref="ns7:IconOverlay" minOccurs="0"/>
                <xsd:element ref="ns1:OECD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c4cd27-f286-408f-9ce0-33c1e0f3ab39" elementFormDefault="qualified">
    <xsd:import namespace="http://schemas.microsoft.com/office/2006/documentManagement/types"/>
    <xsd:import namespace="http://schemas.microsoft.com/office/infopath/2007/PartnerControls"/>
    <xsd:element name="OECDKimStatus" ma:index="3" nillable="true" ma:displayName="Kim status" ma:default="Draft" ma:description="" ma:format="Dropdown" ma:hidden="true" ma:internalName="OECDKimStatus" ma:readOnly="false">
      <xsd:simpleType>
        <xsd:restriction base="dms:Choice">
          <xsd:enumeration value="Draft"/>
          <xsd:enumeration value="Final"/>
        </xsd:restriction>
      </xsd:simpleType>
    </xsd:element>
    <xsd:element name="OECDKimBussinessContext" ma:index="4" nillable="true" ma:displayName="Kim bussiness context" ma:description="" ma:hidden="true" ma:internalName="OECDKimBussinessContext" ma:readOnly="false">
      <xsd:simpleType>
        <xsd:restriction base="dms:Text"/>
      </xsd:simpleType>
    </xsd:element>
    <xsd:element name="OECDKimProvenance" ma:index="5" nillable="true" ma:displayName="Kim provenance" ma:description="" ma:hidden="true" ma:internalName="OECDKimProvenance" ma:readOnly="false">
      <xsd:simpleType>
        <xsd:restriction base="dms:Text">
          <xsd:maxLength value="255"/>
        </xsd:restriction>
      </xsd:simpleType>
    </xsd:element>
    <xsd:element name="OECDMeetingDate" ma:index="31" nillable="true" ma:displayName="Meeting Date" ma:default="" ma:format="DateOnly" ma:hidden="true" ma:internalName="OECDMeetingDate">
      <xsd:simpleType>
        <xsd:restriction base="dms:DateTime"/>
      </xsd:simpleType>
    </xsd:element>
    <xsd:element name="OECDYear" ma:index="44" nillable="true" ma:displayName="Year" ma:description="" ma:internalName="OECDYear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75541-f54f-401c-9a34-cb7fded40982" elementFormDefault="qualified">
    <xsd:import namespace="http://schemas.microsoft.com/office/2006/documentManagement/types"/>
    <xsd:import namespace="http://schemas.microsoft.com/office/infopath/2007/PartnerControls"/>
    <xsd:element name="OECDExpirationDate" ma:index="8" nillable="true" ma:displayName="Highlights" ma:default="" ma:description="" ma:format="DateOnly" ma:hidden="true" ma:indexed="true" ma:internalName="OECDExpirationDate" ma:readOnly="false">
      <xsd:simpleType>
        <xsd:restriction base="dms:DateTime"/>
      </xsd:simpleType>
    </xsd:element>
    <xsd:element name="i38748f9a9154900b8a26f19217530ef" ma:index="33" nillable="true" ma:taxonomy="true" ma:internalName="i38748f9a9154900b8a26f19217530ef" ma:taxonomyFieldName="OECDHorizontalProjects" ma:displayName="Horizontal project" ma:readOnly="false" ma:default="" ma:fieldId="{238748f9-a915-4900-b8a2-6f19217530ef}" ma:taxonomyMulti="true" ma:sspId="27ec883c-a62c-444f-a935-fcddb579e39d" ma:termSetId="d3ca0e0e-65f9-44bf-9d98-5271504f6d6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HorizProjTaxHTField0" ma:index="40" nillable="true" ma:displayName="OECDHorizontalProjects_0" ma:description="" ma:hidden="true" ma:internalName="eShareHorizProjTaxHTField0">
      <xsd:simpleType>
        <xsd:restriction base="dms:Note"/>
      </xsd:simpleType>
    </xsd:element>
    <xsd:element name="OECDAllRelatedUsers" ma:index="41" nillable="true" ma:displayName="All related users" ma:description="" ma:hidden="true" ma:internalName="OECDAllRelatedUs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c7a7a3-1361-4a32-9a19-e150eb4da2ba" elementFormDefault="qualified">
    <xsd:import namespace="http://schemas.microsoft.com/office/2006/documentManagement/types"/>
    <xsd:import namespace="http://schemas.microsoft.com/office/infopath/2007/PartnerControls"/>
    <xsd:element name="OECDProjectLookup" ma:index="9" nillable="true" ma:displayName="Project" ma:description="" ma:hidden="true" ma:indexed="true" ma:list="96bfc537-3f4a-49f4-8bd3-4998d9b1134f" ma:internalName="OECDProjectLookup" ma:readOnly="false" ma:showField="OECDShortProjectName" ma:web="bbc7a7a3-1361-4a32-9a19-e150eb4da2ba">
      <xsd:simpleType>
        <xsd:restriction base="dms:Lookup"/>
      </xsd:simpleType>
    </xsd:element>
    <xsd:element name="OECDProjectManager" ma:index="10" nillable="true" ma:displayName="Project manager" ma:description="" ma:hidden="true" ma:indexed="true" ma:internalName="OECDProjectManage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ProjectMembers" ma:index="11" nillable="true" ma:displayName="Project members" ma:description="" ma:hidden="true" ma:internalName="OECDProjectMembers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MainProject" ma:index="14" nillable="true" ma:displayName="Main project" ma:description="" ma:hidden="true" ma:indexed="true" ma:list="96bfc537-3f4a-49f4-8bd3-4998d9b1134f" ma:internalName="OECDMainProject" ma:readOnly="false" ma:showField="OECDShortProjectName">
      <xsd:simpleType>
        <xsd:restriction base="dms:Lookup"/>
      </xsd:simpleType>
    </xsd:element>
    <xsd:element name="OECDPinnedBy" ma:index="15" nillable="true" ma:displayName="Pinned by" ma:description="" ma:hidden="true" ma:internalName="OECDPinn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b5734379896a43bfa9844e286e5b2c8d" ma:index="32" nillable="true" ma:displayName="Deliverable owner_0" ma:hidden="true" ma:internalName="b5734379896a43bfa9844e286e5b2c8d">
      <xsd:simpleType>
        <xsd:restriction base="dms:Note"/>
      </xsd:simpleType>
    </xsd:element>
    <xsd:element name="fc991543b5234ffe9aadfa6c2c5f4ba5" ma:index="34" nillable="true" ma:taxonomy="true" ma:internalName="fc991543b5234ffe9aadfa6c2c5f4ba5" ma:taxonomyFieldName="OECDProjectOwnerStructure" ma:displayName="Project owner" ma:readOnly="false" ma:default="" ma:fieldId="fc991543-b523-4ffe-9aad-fa6c2c5f4ba5" ma:taxonomyMulti="true" ma:sspId="27ec883c-a62c-444f-a935-fcddb579e39d" ma:termSetId="aeec4dcb-19ee-4bc0-941f-681845b568c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ECDSharingStatus" ma:index="35" nillable="true" ma:displayName="O.N.E Document Sharing Status" ma:description="" ma:hidden="true" ma:internalName="OECDSharingStatus">
      <xsd:simpleType>
        <xsd:restriction base="dms:Text"/>
      </xsd:simpleType>
    </xsd:element>
    <xsd:element name="OECDCommunityDocumentURL" ma:index="36" nillable="true" ma:displayName="O.N.E Community Document URL" ma:description="" ma:hidden="true" ma:internalName="OECDCommunityDocumentURL">
      <xsd:simpleType>
        <xsd:restriction base="dms:Text"/>
      </xsd:simpleType>
    </xsd:element>
    <xsd:element name="OECDCommunityDocumentID" ma:index="37" nillable="true" ma:displayName="O.N.E Community Document ID" ma:decimals="0" ma:description="" ma:hidden="true" ma:internalName="OECDCommunityDocumentID">
      <xsd:simpleType>
        <xsd:restriction base="dms:Number"/>
      </xsd:simpleType>
    </xsd:element>
    <xsd:element name="OECDTagsCache" ma:index="39" nillable="true" ma:displayName="Tags cache" ma:description="" ma:hidden="true" ma:internalName="OECDTagsCache">
      <xsd:simpleType>
        <xsd:restriction base="dms:Note"/>
      </xsd:simpleType>
    </xsd:element>
    <xsd:element name="SharedWithUsers" ma:index="42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f238dd-bb73-4aef-a7a5-d644ad823e52" elementFormDefault="qualified">
    <xsd:import namespace="http://schemas.microsoft.com/office/2006/documentManagement/types"/>
    <xsd:import namespace="http://schemas.microsoft.com/office/infopath/2007/PartnerControls"/>
    <xsd:element name="eShareCountryTaxHTField0" ma:index="18" nillable="true" ma:taxonomy="true" ma:internalName="eShareCountryTaxHTField0" ma:taxonomyFieldName="OECDCountry" ma:displayName="Country" ma:readOnly="false" ma:default="" ma:fieldId="{aa366335-bba6-4f71-86c6-f91b1ae503c2}" ma:taxonomyMulti="true" ma:sspId="27ec883c-a62c-444f-a935-fcddb579e39d" ma:termSetId="e1026e78-e24d-4b33-a8f4-6ff75b8e5ad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TopicTaxHTField0" ma:index="19" nillable="true" ma:taxonomy="true" ma:internalName="eShareTopicTaxHTField0" ma:taxonomyFieldName="OECDTopic" ma:displayName="Topic" ma:readOnly="false" ma:default="" ma:fieldId="{9b5335f8-765c-484a-86dd-d10580650a95}" ma:taxonomyMulti="true" ma:sspId="27ec883c-a62c-444f-a935-fcddb579e39d" ma:termSetId="d0043ed9-7fdc-4b21-8641-a864cc50d2b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KeywordsTaxHTField0" ma:index="20" nillable="true" ma:taxonomy="true" ma:internalName="eShareKeywordsTaxHTField0" ma:taxonomyFieldName="OECDKeywords" ma:displayName="Keywords" ma:default="" ma:fieldId="{8a7c3663-990d-467c-b1b8-bb4b775674ad}" ma:taxonomyMulti="true" ma:sspId="27ec883c-a62c-444f-a935-fcddb579e39d" ma:termSetId="f51791ee-8e04-4654-a875-fc747102cd4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ShareCommitteeTaxHTField0" ma:index="21" nillable="true" ma:taxonomy="true" ma:internalName="eShareCommitteeTaxHTField0" ma:taxonomyFieldName="OECDCommittee" ma:displayName="Committee" ma:fieldId="{29494d90-e667-47b5-adc1-d09dfb5832ab}" ma:sspId="27ec883c-a62c-444f-a935-fcddb579e39d" ma:termSetId="87919aae-be42-4481-84cf-2389a5c84ac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PWBTaxHTField0" ma:index="22" nillable="true" ma:taxonomy="true" ma:internalName="eSharePWBTaxHTField0" ma:taxonomyFieldName="OECDPWB" ma:displayName="PWB" ma:fieldId="{fe327ce1-b783-48aa-9b0b-52ad26d1c9f6}" ma:sspId="27ec883c-a62c-444f-a935-fcddb579e39d" ma:termSetId="7bc7477d-4ef0-4820-a158-bb7b3cda138d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82dde9-3436-4d3d-bddd-d31447390034" elementFormDefault="qualified">
    <xsd:import namespace="http://schemas.microsoft.com/office/2006/documentManagement/types"/>
    <xsd:import namespace="http://schemas.microsoft.com/office/infopath/2007/PartnerControls"/>
    <xsd:element name="OECDlanguage" ma:index="27" nillable="true" ma:displayName="Document language" ma:default="English" ma:description="" ma:format="Dropdown" ma:hidden="true" ma:internalName="OECDlanguage" ma:readOnly="false">
      <xsd:simpleType>
        <xsd:restriction base="dms:Choice">
          <xsd:enumeration value="English"/>
          <xsd:enumeration value="French"/>
        </xsd:restriction>
      </xsd:simpleType>
    </xsd:element>
    <xsd:element name="TaxCatchAll" ma:index="29" nillable="true" ma:displayName="Taxonomy Catch All Column" ma:description="" ma:hidden="true" ma:list="{53561090-12f8-4042-a5cb-68ff0701e989}" ma:internalName="TaxCatchAll" ma:showField="CatchAllData" ma:web="c0e75541-f54f-401c-9a34-cb7fded409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30" nillable="true" ma:displayName="Taxonomy Catch All Column1" ma:description="" ma:hidden="true" ma:list="{53561090-12f8-4042-a5cb-68ff0701e989}" ma:internalName="TaxCatchAllLabel" ma:readOnly="true" ma:showField="CatchAllDataLabel" ma:web="c0e75541-f54f-401c-9a34-cb7fded409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43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4" ma:displayName="Content Type"/>
        <xsd:element ref="dc:title" minOccurs="0" maxOccurs="1" ma:index="16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2933ACB-0F81-421F-B778-B99878923D49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AC500B93-BE32-4BB8-8110-8BA12D23785E}">
  <ds:schemaRefs>
    <ds:schemaRef ds:uri="54c4cd27-f286-408f-9ce0-33c1e0f3ab39"/>
    <ds:schemaRef ds:uri="c0e75541-f54f-401c-9a34-cb7fded40982"/>
    <ds:schemaRef ds:uri="http://purl.org/dc/terms/"/>
    <ds:schemaRef ds:uri="http://schemas.openxmlformats.org/package/2006/metadata/core-properties"/>
    <ds:schemaRef ds:uri="c9f238dd-bb73-4aef-a7a5-d644ad823e52"/>
    <ds:schemaRef ds:uri="http://schemas.microsoft.com/office/2006/documentManagement/types"/>
    <ds:schemaRef ds:uri="http://schemas.microsoft.com/office/infopath/2007/PartnerControls"/>
    <ds:schemaRef ds:uri="ca82dde9-3436-4d3d-bddd-d31447390034"/>
    <ds:schemaRef ds:uri="http://purl.org/dc/elements/1.1/"/>
    <ds:schemaRef ds:uri="http://schemas.microsoft.com/office/2006/metadata/properties"/>
    <ds:schemaRef ds:uri="http://schemas.microsoft.com/sharepoint/v4"/>
    <ds:schemaRef ds:uri="bbc7a7a3-1361-4a32-9a19-e150eb4da2ba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061F674-2CBA-4D38-B117-1ACAA58E2FF3}">
  <ds:schemaRefs>
    <ds:schemaRef ds:uri="http://schemas.microsoft.com/office/2006/metadata/longProperties"/>
    <ds:schemaRef ds:uri=""/>
  </ds:schemaRefs>
</ds:datastoreItem>
</file>

<file path=customXml/itemProps4.xml><?xml version="1.0" encoding="utf-8"?>
<ds:datastoreItem xmlns:ds="http://schemas.openxmlformats.org/officeDocument/2006/customXml" ds:itemID="{B1BEFA22-AC40-4857-8E12-62DC685E3D67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5EC1E860-D59B-4C38-9FE4-93D42CDF8D3F}">
  <ds:schemaRefs>
    <ds:schemaRef ds:uri="http://www.oecd.org/eshare/projectsentre/CtFieldPriority/"/>
    <ds:schemaRef ds:uri="http://schemas.microsoft.com/2003/10/Serialization/Arrays"/>
  </ds:schemaRefs>
</ds:datastoreItem>
</file>

<file path=customXml/itemProps6.xml><?xml version="1.0" encoding="utf-8"?>
<ds:datastoreItem xmlns:ds="http://schemas.openxmlformats.org/officeDocument/2006/customXml" ds:itemID="{47F5DE42-6EB3-4835-9D75-0AF6430018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c4cd27-f286-408f-9ce0-33c1e0f3ab39"/>
    <ds:schemaRef ds:uri="c0e75541-f54f-401c-9a34-cb7fded40982"/>
    <ds:schemaRef ds:uri="bbc7a7a3-1361-4a32-9a19-e150eb4da2ba"/>
    <ds:schemaRef ds:uri="c9f238dd-bb73-4aef-a7a5-d644ad823e52"/>
    <ds:schemaRef ds:uri="ca82dde9-3436-4d3d-bddd-d31447390034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Figrue 6.1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COURONNE Romuald</cp:lastModifiedBy>
  <cp:lastPrinted>2020-04-09T05:29:54Z</cp:lastPrinted>
  <dcterms:created xsi:type="dcterms:W3CDTF">2014-01-29T16:26:22Z</dcterms:created>
  <dcterms:modified xsi:type="dcterms:W3CDTF">2020-04-10T15:59:49Z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0x0101008B4DD370EC31429186F3AD49F0D3098F00D44DBCB9EB4F45278CB5C9765BE5299500A4858B360C6A491AA753F8BCA47AA910004E623AE0B855E041B1290D0883742A68</vt:lpwstr>
  </property>
  <property fmtid="{D5CDD505-2E9C-101B-9397-08002B2CF9AE}" pid="3" name="OECDKeywords">
    <vt:lpwstr/>
  </property>
  <property fmtid="{D5CDD505-2E9C-101B-9397-08002B2CF9AE}" pid="4" name="OECDCommittee">
    <vt:lpwstr/>
  </property>
  <property fmtid="{D5CDD505-2E9C-101B-9397-08002B2CF9AE}" pid="5" name="OECDHorizontalProjects">
    <vt:lpwstr/>
  </property>
  <property fmtid="{D5CDD505-2E9C-101B-9397-08002B2CF9AE}" pid="6" name="OECDProjectOwnerStructure">
    <vt:lpwstr/>
  </property>
  <property fmtid="{D5CDD505-2E9C-101B-9397-08002B2CF9AE}" pid="7" name="OECDPWB">
    <vt:lpwstr>210;#2017-18|ffda23c2-cd1b-45cc-b3f4-67b12010cc58</vt:lpwstr>
  </property>
  <property fmtid="{D5CDD505-2E9C-101B-9397-08002B2CF9AE}" pid="8" name="OECDCountry">
    <vt:lpwstr/>
  </property>
  <property fmtid="{D5CDD505-2E9C-101B-9397-08002B2CF9AE}" pid="9" name="OECDTopic">
    <vt:lpwstr>320;#Publications|5e44070b-212f-43f7-a049-65e229ab859c</vt:lpwstr>
  </property>
  <property fmtid="{D5CDD505-2E9C-101B-9397-08002B2CF9AE}" pid="10" name="eShareOrganisationTaxHTField0">
    <vt:lpwstr/>
  </property>
  <property fmtid="{D5CDD505-2E9C-101B-9397-08002B2CF9AE}" pid="11" name="OECDOrganisation">
    <vt:lpwstr/>
  </property>
  <property fmtid="{D5CDD505-2E9C-101B-9397-08002B2CF9AE}" pid="12" name="d0b6f6ac229144c2899590f0436d9385">
    <vt:lpwstr/>
  </property>
  <property fmtid="{D5CDD505-2E9C-101B-9397-08002B2CF9AE}" pid="13" name="OECDProject">
    <vt:lpwstr/>
  </property>
  <property fmtid="{D5CDD505-2E9C-101B-9397-08002B2CF9AE}" pid="14" name="_docset_NoMedatataSyncRequired">
    <vt:lpwstr>False</vt:lpwstr>
  </property>
</Properties>
</file>