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35" windowWidth="15480" windowHeight="10680" activeTab="0"/>
  </bookViews>
  <sheets>
    <sheet name="Fig 2.7 Eng" sheetId="1" r:id="rId1"/>
    <sheet name="Fig 2.7 Fr" sheetId="2" r:id="rId2"/>
    <sheet name="Data" sheetId="3" r:id="rId3"/>
  </sheets>
  <definedNames>
    <definedName name="_xlfn.AVERAGEIFS" hidden="1">#NAME?</definedName>
    <definedName name="_xlfn.COUNTIFS" hidden="1">#NAME?</definedName>
    <definedName name="_xlnm.Print_Area" localSheetId="2">'Data'!$A$6:$H$49</definedName>
    <definedName name="_xlnm.Print_Area" localSheetId="0">'Fig 2.7 Eng'!$A$6:$K$36</definedName>
    <definedName name="_xlnm.Print_Area" localSheetId="1">'Fig 2.7 Fr'!$A$6:$K$34</definedName>
  </definedNames>
  <calcPr fullCalcOnLoad="1"/>
</workbook>
</file>

<file path=xl/sharedStrings.xml><?xml version="1.0" encoding="utf-8"?>
<sst xmlns="http://schemas.openxmlformats.org/spreadsheetml/2006/main" count="226" uniqueCount="142">
  <si>
    <t xml:space="preserve">Total  (↗)  </t>
  </si>
  <si>
    <t xml:space="preserve">Children (0-17 y.o)  </t>
  </si>
  <si>
    <t xml:space="preserve">Young (18-25 y.o)  </t>
  </si>
  <si>
    <t>Elderly (Over 65 y.o)</t>
  </si>
  <si>
    <t>total</t>
  </si>
  <si>
    <t>child</t>
  </si>
  <si>
    <t>youth</t>
  </si>
  <si>
    <t>elderly</t>
  </si>
  <si>
    <t>country</t>
  </si>
  <si>
    <t>ctry</t>
  </si>
  <si>
    <t>pvt5a_2007</t>
  </si>
  <si>
    <t>pvt5a_2010</t>
  </si>
  <si>
    <t>pvtaa_ch_2007</t>
  </si>
  <si>
    <t>pvtaa_ch_2010</t>
  </si>
  <si>
    <t>pvtaa_yg_2007</t>
  </si>
  <si>
    <t>pvtaa_yg_2010</t>
  </si>
  <si>
    <t>pvtaa_el_2007</t>
  </si>
  <si>
    <t>pvtaa_el_2010</t>
  </si>
  <si>
    <t>flag_2007</t>
  </si>
  <si>
    <t>flag_2010</t>
  </si>
  <si>
    <t>d_pvt</t>
  </si>
  <si>
    <t>d_pvtch</t>
  </si>
  <si>
    <t>d_pvtyg</t>
  </si>
  <si>
    <t>d_pvtel</t>
  </si>
  <si>
    <t>Estonia</t>
  </si>
  <si>
    <t>EST</t>
  </si>
  <si>
    <t>Portugal</t>
  </si>
  <si>
    <t>PRT</t>
  </si>
  <si>
    <t>United Kingdom</t>
  </si>
  <si>
    <t>GBR</t>
  </si>
  <si>
    <t>Chile</t>
  </si>
  <si>
    <t>CHL</t>
  </si>
  <si>
    <t>Ireland</t>
  </si>
  <si>
    <t>IRL</t>
  </si>
  <si>
    <t>Finland</t>
  </si>
  <si>
    <t>FIN</t>
  </si>
  <si>
    <t>New Zealand</t>
  </si>
  <si>
    <t>NZL</t>
  </si>
  <si>
    <t>Mexico</t>
  </si>
  <si>
    <t>MEX</t>
  </si>
  <si>
    <t>Norway</t>
  </si>
  <si>
    <t>NOR</t>
  </si>
  <si>
    <t>Australia</t>
  </si>
  <si>
    <t>AUS</t>
  </si>
  <si>
    <t>Iceland</t>
  </si>
  <si>
    <t>ISL</t>
  </si>
  <si>
    <t>Denmark</t>
  </si>
  <si>
    <t>DNK</t>
  </si>
  <si>
    <t>Luxembourg</t>
  </si>
  <si>
    <t>LUX</t>
  </si>
  <si>
    <t>United States</t>
  </si>
  <si>
    <t>USA</t>
  </si>
  <si>
    <t>Korea</t>
  </si>
  <si>
    <t>KOR</t>
  </si>
  <si>
    <t>Germany</t>
  </si>
  <si>
    <t>DEU</t>
  </si>
  <si>
    <t>Japan</t>
  </si>
  <si>
    <t>JPN</t>
  </si>
  <si>
    <t>Czech Republic</t>
  </si>
  <si>
    <t>CZE</t>
  </si>
  <si>
    <t>Greece</t>
  </si>
  <si>
    <t>GRC</t>
  </si>
  <si>
    <t>Hungary</t>
  </si>
  <si>
    <t>HUN</t>
  </si>
  <si>
    <t>Canada</t>
  </si>
  <si>
    <t>CAN</t>
  </si>
  <si>
    <t>Belgium</t>
  </si>
  <si>
    <t>BEL</t>
  </si>
  <si>
    <t>France</t>
  </si>
  <si>
    <t>FRA</t>
  </si>
  <si>
    <t>Sweden</t>
  </si>
  <si>
    <t>SWE</t>
  </si>
  <si>
    <t>Netherlands</t>
  </si>
  <si>
    <t>NLD</t>
  </si>
  <si>
    <t>Poland</t>
  </si>
  <si>
    <t>POL</t>
  </si>
  <si>
    <t>Austria</t>
  </si>
  <si>
    <t>AUT</t>
  </si>
  <si>
    <t>Slovenia</t>
  </si>
  <si>
    <t>SVN</t>
  </si>
  <si>
    <t>Israel</t>
  </si>
  <si>
    <t>ISR</t>
  </si>
  <si>
    <t>Italy</t>
  </si>
  <si>
    <t>ITA</t>
  </si>
  <si>
    <t>Slovak Republic</t>
  </si>
  <si>
    <t>SVK</t>
  </si>
  <si>
    <t>Spain</t>
  </si>
  <si>
    <t>ESP</t>
  </si>
  <si>
    <t>Turkey</t>
  </si>
  <si>
    <t>TUR</t>
  </si>
  <si>
    <t/>
  </si>
  <si>
    <t>2. Information on data for Israel: http://dx.doi.org/10.1787/888932315602</t>
  </si>
  <si>
    <t>Source: OECD Income Distribution Database (via www.oecd.org/social/income-distribution-database.htm)</t>
  </si>
  <si>
    <t>Source: OECD (2013xxx) Social Policy during the crisis</t>
  </si>
  <si>
    <t>Estonie</t>
  </si>
  <si>
    <t>Royaume-Uni</t>
  </si>
  <si>
    <t>Chili</t>
  </si>
  <si>
    <t>Irlande</t>
  </si>
  <si>
    <t>Finlande</t>
  </si>
  <si>
    <t>Nlle-Zélande</t>
  </si>
  <si>
    <t>Mexique</t>
  </si>
  <si>
    <t>Norvège</t>
  </si>
  <si>
    <t>Australie</t>
  </si>
  <si>
    <t>Islande</t>
  </si>
  <si>
    <t>Danemark</t>
  </si>
  <si>
    <t>Etats-Unis</t>
  </si>
  <si>
    <t>Corée</t>
  </si>
  <si>
    <t>Allemagne</t>
  </si>
  <si>
    <t>Japon</t>
  </si>
  <si>
    <t>Rép. tchèque</t>
  </si>
  <si>
    <t>Grèce</t>
  </si>
  <si>
    <t>Hongrie</t>
  </si>
  <si>
    <t>Belgique</t>
  </si>
  <si>
    <t>Suède</t>
  </si>
  <si>
    <t>Pays-Bas</t>
  </si>
  <si>
    <t>Pologne</t>
  </si>
  <si>
    <t>Autriche</t>
  </si>
  <si>
    <t>Slovénie</t>
  </si>
  <si>
    <t>Israël</t>
  </si>
  <si>
    <t>Italie</t>
  </si>
  <si>
    <t>Rép. slovaque</t>
  </si>
  <si>
    <t>Espagne</t>
  </si>
  <si>
    <t>Turquie</t>
  </si>
  <si>
    <t>OCDE-33</t>
  </si>
  <si>
    <t>Figure 2.7.  Changes in poverty rates by age, 2007-10</t>
  </si>
  <si>
    <r>
      <rPr>
        <i/>
        <sz val="8"/>
        <rFont val="Arial"/>
        <family val="2"/>
      </rPr>
      <t>Note</t>
    </r>
    <r>
      <rPr>
        <sz val="8"/>
        <rFont val="Arial"/>
        <family val="2"/>
      </rPr>
      <t xml:space="preserve">:  Information on data for Israel: http://dx.doi.org/10.1787/888932315602. Income poverty measured using relative poverty rate based on 50% of current median equivalised household disposable income. </t>
    </r>
  </si>
  <si>
    <t>Source: OECD (2013), “Crisis Squeezes Income and Puts Pressure on Inequality and Poverty. New Results from the OECD Income Distribution Database”, Policy Brief, OECD, available at www.oecd.org/els/soc/OECD2013-Inequality-and-Poverty-8p.pdf,</t>
  </si>
  <si>
    <r>
      <t>8. Percentage point changes in relative poverty rates 2007 and 2010 by age groups</t>
    </r>
    <r>
      <rPr>
        <b/>
        <vertAlign val="superscript"/>
        <sz val="8"/>
        <color indexed="8"/>
        <rFont val="Arial"/>
        <family val="2"/>
      </rPr>
      <t>1</t>
    </r>
  </si>
  <si>
    <r>
      <rPr>
        <i/>
        <sz val="8"/>
        <color indexed="8"/>
        <rFont val="Arial"/>
        <family val="2"/>
      </rPr>
      <t>Notes</t>
    </r>
    <r>
      <rPr>
        <sz val="8"/>
        <color indexed="8"/>
        <rFont val="Arial"/>
        <family val="2"/>
      </rPr>
      <t xml:space="preserve">: Income poverty measured using relative poverty rate based on 50% of current median equivalised household income. </t>
    </r>
  </si>
  <si>
    <t>Graphique 2.7. Évolution des taux de pauvreté par groupe d’âge, 2007-10</t>
  </si>
  <si>
    <t>Note : La pauvreté monétaire est mesurée à l’aide du taux de pauvreté relative calculé sur la base d’un seuil de pauvreté égal à 50 % du revenu disponible équivalent médian courant.</t>
  </si>
  <si>
    <t>Source : OCDE (2013), « La crise amoindrit les revenus et retentit sur les inégalités et la pauvreté. Nouveaux résultats issus de la Base de données de l’OCDE sur la distribution des revenus », Synthèses, OCDE, accessible à l’adresse : www.oecd.org/els/soc/OECD2013-Inequality-and-Poverty-8p.pdf,</t>
  </si>
  <si>
    <t>Population totale</t>
  </si>
  <si>
    <t>Enfants (0-17 ans)</t>
  </si>
  <si>
    <t>Jeunes (18-25 ans)</t>
  </si>
  <si>
    <t>1. 2007 refers to 2006 for Chile and Japan; 2008 for Australia, Finland, France, Germany, Israel, Italy, Mexico, New Zealand, Norway, Sweden and the United States. 2010 refers to 2009 for Hungary, Japan, and Turkey; 2011 for Chile. 2010 data based on EU-S</t>
  </si>
  <si>
    <t>Personnes âgées 
(plus de 65 ans)</t>
  </si>
  <si>
    <t>Pensions at a Glance 2013 - © OECD 2013</t>
  </si>
  <si>
    <t>CHAPTER 2 HOUSING, FINANCIAL WEALTH AND PUBLIC SERVICES FOR ADEQUATE LIVING STANDARDS IN OLD-AGE</t>
  </si>
  <si>
    <t>Figure 2.7.  Changes in poverty rates by age, 2007-2010</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</si>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</sst>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
    <numFmt numFmtId="167" formatCode="#,##0.0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 numFmtId="175" formatCode="#\ ##0"/>
  </numFmts>
  <fonts count="67">
    <font>
      <sz val="10"/>
      <color theme="1"/>
      <name val="Arial"/>
      <family val="2"/>
    </font>
    <font>
      <sz val="10"/>
      <color indexed="8"/>
      <name val="Arial"/>
      <family val="2"/>
    </font>
    <font>
      <sz val="8"/>
      <name val="Arial"/>
      <family val="2"/>
    </font>
    <font>
      <i/>
      <sz val="8"/>
      <name val="Arial"/>
      <family val="2"/>
    </font>
    <font>
      <sz val="10"/>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b/>
      <i/>
      <sz val="16"/>
      <name val="Helv"/>
      <family val="0"/>
    </font>
    <font>
      <sz val="11"/>
      <name val="Arial"/>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0"/>
    </font>
    <font>
      <sz val="10"/>
      <name val="Times"/>
      <family val="1"/>
    </font>
    <font>
      <b/>
      <sz val="12"/>
      <name val="Calibri"/>
      <family val="2"/>
    </font>
    <font>
      <b/>
      <sz val="10"/>
      <name val="Arial"/>
      <family val="2"/>
    </font>
    <font>
      <sz val="8"/>
      <color indexed="8"/>
      <name val="Arial"/>
      <family val="2"/>
    </font>
    <font>
      <b/>
      <vertAlign val="superscript"/>
      <sz val="8"/>
      <color indexed="8"/>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0"/>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2"/>
    </font>
    <font>
      <sz val="9"/>
      <color indexed="8"/>
      <name val="Arial"/>
      <family val="2"/>
    </font>
    <font>
      <sz val="8.25"/>
      <color indexed="8"/>
      <name val="Arial"/>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165" fontId="5" fillId="0" borderId="0">
      <alignment vertical="top"/>
      <protection/>
    </xf>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ill="0" applyBorder="0">
      <alignment horizontal="right" vertical="top"/>
      <protection/>
    </xf>
    <xf numFmtId="166" fontId="7" fillId="0" borderId="0">
      <alignment horizontal="right" vertical="top"/>
      <protection/>
    </xf>
    <xf numFmtId="167" fontId="6" fillId="0" borderId="0" applyFill="0" applyBorder="0">
      <alignment horizontal="right" vertical="top"/>
      <protection/>
    </xf>
    <xf numFmtId="3" fontId="6" fillId="0" borderId="0" applyFill="0" applyBorder="0">
      <alignment horizontal="right" vertical="top"/>
      <protection/>
    </xf>
    <xf numFmtId="166" fontId="5" fillId="0" borderId="0" applyFont="0" applyFill="0" applyBorder="0">
      <alignment horizontal="right" vertical="top"/>
      <protection/>
    </xf>
    <xf numFmtId="168" fontId="6" fillId="0" borderId="0" applyFont="0" applyFill="0" applyBorder="0" applyAlignment="0" applyProtection="0"/>
    <xf numFmtId="167" fontId="6"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8" fillId="0" borderId="0">
      <alignment/>
      <protection locked="0"/>
    </xf>
    <xf numFmtId="169" fontId="9" fillId="0" borderId="0" applyFont="0" applyFill="0" applyBorder="0" applyAlignment="0" applyProtection="0"/>
    <xf numFmtId="0" fontId="50" fillId="0" borderId="0" applyNumberFormat="0" applyFill="0" applyBorder="0" applyAlignment="0" applyProtection="0"/>
    <xf numFmtId="0" fontId="8" fillId="0" borderId="0">
      <alignment/>
      <protection locked="0"/>
    </xf>
    <xf numFmtId="0" fontId="51" fillId="29" borderId="0" applyNumberFormat="0" applyBorder="0" applyAlignment="0" applyProtection="0"/>
    <xf numFmtId="38" fontId="2" fillId="30"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1" borderId="1" applyNumberFormat="0" applyAlignment="0" applyProtection="0"/>
    <xf numFmtId="10" fontId="2" fillId="32" borderId="8" applyNumberFormat="0" applyBorder="0" applyAlignment="0" applyProtection="0"/>
    <xf numFmtId="0" fontId="57" fillId="0" borderId="9" applyNumberFormat="0" applyFill="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8" fillId="33" borderId="0" applyNumberFormat="0" applyBorder="0" applyAlignment="0" applyProtection="0"/>
    <xf numFmtId="174" fontId="11"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9" fillId="0" borderId="0">
      <alignment/>
      <protection/>
    </xf>
    <xf numFmtId="0" fontId="0" fillId="0" borderId="0">
      <alignment/>
      <protection/>
    </xf>
    <xf numFmtId="0" fontId="13" fillId="0" borderId="0">
      <alignment/>
      <protection/>
    </xf>
    <xf numFmtId="1" fontId="7" fillId="0" borderId="0">
      <alignment vertical="top"/>
      <protection/>
    </xf>
    <xf numFmtId="0" fontId="0" fillId="0" borderId="0">
      <alignment/>
      <protection/>
    </xf>
    <xf numFmtId="0" fontId="4" fillId="0" borderId="0">
      <alignment/>
      <protection/>
    </xf>
    <xf numFmtId="0" fontId="2" fillId="0" borderId="0">
      <alignment/>
      <protection/>
    </xf>
    <xf numFmtId="0" fontId="12" fillId="0" borderId="0">
      <alignment/>
      <protection/>
    </xf>
    <xf numFmtId="0" fontId="12" fillId="0" borderId="0">
      <alignment/>
      <protection/>
    </xf>
    <xf numFmtId="0" fontId="4" fillId="0" borderId="0">
      <alignment/>
      <protection/>
    </xf>
    <xf numFmtId="1" fontId="5" fillId="0" borderId="0">
      <alignment vertical="top" wrapText="1"/>
      <protection/>
    </xf>
    <xf numFmtId="1" fontId="15" fillId="0" borderId="0" applyFill="0" applyBorder="0" applyProtection="0">
      <alignment/>
    </xf>
    <xf numFmtId="1" fontId="16" fillId="0" borderId="0" applyFont="0" applyFill="0" applyBorder="0" applyProtection="0">
      <alignment vertical="center"/>
    </xf>
    <xf numFmtId="1" fontId="7" fillId="0" borderId="0">
      <alignment horizontal="right" vertical="top"/>
      <protection/>
    </xf>
    <xf numFmtId="165" fontId="7" fillId="0" borderId="0">
      <alignment horizontal="right" vertical="top"/>
      <protection/>
    </xf>
    <xf numFmtId="0" fontId="4" fillId="0" borderId="0">
      <alignment/>
      <protection/>
    </xf>
    <xf numFmtId="0" fontId="17" fillId="0" borderId="0">
      <alignment/>
      <protection/>
    </xf>
    <xf numFmtId="1" fontId="6" fillId="0" borderId="0" applyNumberFormat="0" applyFill="0" applyBorder="0">
      <alignment vertical="top"/>
      <protection/>
    </xf>
    <xf numFmtId="0" fontId="0" fillId="34" borderId="10" applyNumberFormat="0" applyFont="0" applyAlignment="0" applyProtection="0"/>
    <xf numFmtId="0" fontId="60" fillId="27" borderId="11"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NumberFormat="0" applyBorder="0" applyAlignment="0">
      <protection/>
    </xf>
    <xf numFmtId="165" fontId="14" fillId="0" borderId="0" applyNumberFormat="0" applyBorder="0" applyAlignment="0">
      <protection/>
    </xf>
    <xf numFmtId="49" fontId="6" fillId="0" borderId="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 fontId="18" fillId="0" borderId="0">
      <alignment vertical="top" wrapText="1"/>
      <protection/>
    </xf>
    <xf numFmtId="0" fontId="4" fillId="0" borderId="0">
      <alignment/>
      <protection/>
    </xf>
  </cellStyleXfs>
  <cellXfs count="68">
    <xf numFmtId="0" fontId="0" fillId="0" borderId="0" xfId="0" applyAlignment="1">
      <alignment/>
    </xf>
    <xf numFmtId="0" fontId="0" fillId="35" borderId="0" xfId="0" applyFill="1" applyAlignment="1">
      <alignment/>
    </xf>
    <xf numFmtId="0" fontId="3" fillId="35" borderId="0" xfId="0" applyFont="1" applyFill="1" applyAlignment="1">
      <alignment/>
    </xf>
    <xf numFmtId="0" fontId="2" fillId="35" borderId="0" xfId="0" applyFont="1" applyFill="1" applyAlignment="1">
      <alignment/>
    </xf>
    <xf numFmtId="0" fontId="64" fillId="35" borderId="0" xfId="0" applyFont="1" applyFill="1" applyAlignment="1">
      <alignment/>
    </xf>
    <xf numFmtId="9" fontId="65" fillId="35" borderId="0" xfId="112" applyFont="1" applyFill="1" applyAlignment="1">
      <alignment/>
    </xf>
    <xf numFmtId="9" fontId="65" fillId="35" borderId="0" xfId="112" applyFont="1" applyFill="1" applyBorder="1" applyAlignment="1">
      <alignment/>
    </xf>
    <xf numFmtId="0" fontId="64" fillId="35" borderId="0" xfId="112" applyNumberFormat="1" applyFont="1" applyFill="1" applyAlignment="1">
      <alignment/>
    </xf>
    <xf numFmtId="0" fontId="64" fillId="35" borderId="0" xfId="112" applyNumberFormat="1" applyFont="1" applyFill="1" applyBorder="1" applyAlignment="1">
      <alignment/>
    </xf>
    <xf numFmtId="9" fontId="64" fillId="35" borderId="0" xfId="112" applyFont="1" applyFill="1" applyBorder="1" applyAlignment="1">
      <alignment horizontal="left"/>
    </xf>
    <xf numFmtId="9" fontId="64" fillId="35" borderId="0" xfId="112" applyFont="1" applyFill="1" applyAlignment="1">
      <alignment/>
    </xf>
    <xf numFmtId="164" fontId="65" fillId="35" borderId="0" xfId="112" applyNumberFormat="1" applyFont="1" applyFill="1" applyAlignment="1">
      <alignment/>
    </xf>
    <xf numFmtId="164" fontId="64" fillId="35" borderId="0" xfId="112" applyNumberFormat="1" applyFont="1" applyFill="1" applyBorder="1" applyAlignment="1">
      <alignment/>
    </xf>
    <xf numFmtId="9" fontId="64" fillId="35" borderId="0" xfId="114" applyFont="1" applyFill="1" applyAlignment="1">
      <alignment/>
    </xf>
    <xf numFmtId="9" fontId="64" fillId="35" borderId="0" xfId="112" applyFont="1" applyFill="1" applyBorder="1" applyAlignment="1">
      <alignment/>
    </xf>
    <xf numFmtId="164" fontId="65" fillId="35" borderId="0" xfId="112" applyNumberFormat="1" applyFont="1" applyFill="1" applyBorder="1" applyAlignment="1">
      <alignment/>
    </xf>
    <xf numFmtId="0" fontId="63" fillId="35" borderId="0" xfId="0" applyFont="1" applyFill="1" applyAlignment="1">
      <alignment/>
    </xf>
    <xf numFmtId="9" fontId="64" fillId="0" borderId="0" xfId="114" applyFont="1" applyFill="1" applyAlignment="1">
      <alignment/>
    </xf>
    <xf numFmtId="9" fontId="64" fillId="35" borderId="13" xfId="114" applyFont="1" applyFill="1" applyBorder="1" applyAlignment="1">
      <alignment/>
    </xf>
    <xf numFmtId="9" fontId="64" fillId="35" borderId="14" xfId="114" applyFont="1" applyFill="1" applyBorder="1" applyAlignment="1">
      <alignment/>
    </xf>
    <xf numFmtId="9" fontId="64" fillId="35" borderId="14" xfId="112" applyFont="1" applyFill="1" applyBorder="1" applyAlignment="1">
      <alignment/>
    </xf>
    <xf numFmtId="9" fontId="65" fillId="35" borderId="14" xfId="112" applyFont="1" applyFill="1" applyBorder="1" applyAlignment="1">
      <alignment/>
    </xf>
    <xf numFmtId="9" fontId="65" fillId="35" borderId="15" xfId="112" applyFont="1" applyFill="1" applyBorder="1" applyAlignment="1">
      <alignment/>
    </xf>
    <xf numFmtId="9" fontId="64" fillId="35" borderId="16" xfId="114" applyFont="1" applyFill="1" applyBorder="1" applyAlignment="1">
      <alignment/>
    </xf>
    <xf numFmtId="9" fontId="64" fillId="35" borderId="0" xfId="114" applyFont="1" applyFill="1" applyBorder="1" applyAlignment="1">
      <alignment/>
    </xf>
    <xf numFmtId="0" fontId="64" fillId="35" borderId="17" xfId="112" applyNumberFormat="1" applyFont="1" applyFill="1" applyBorder="1" applyAlignment="1">
      <alignment/>
    </xf>
    <xf numFmtId="9" fontId="64" fillId="35" borderId="17" xfId="112" applyFont="1" applyFill="1" applyBorder="1" applyAlignment="1">
      <alignment/>
    </xf>
    <xf numFmtId="0" fontId="65" fillId="35" borderId="18" xfId="114" applyNumberFormat="1" applyFont="1" applyFill="1" applyBorder="1" applyAlignment="1">
      <alignment/>
    </xf>
    <xf numFmtId="164" fontId="65" fillId="35" borderId="19" xfId="112" applyNumberFormat="1" applyFont="1" applyFill="1" applyBorder="1" applyAlignment="1">
      <alignment horizontal="right" indent="1"/>
    </xf>
    <xf numFmtId="164" fontId="65" fillId="35" borderId="19" xfId="112" applyNumberFormat="1" applyFont="1" applyFill="1" applyBorder="1" applyAlignment="1">
      <alignment/>
    </xf>
    <xf numFmtId="9" fontId="64" fillId="35" borderId="20" xfId="112" applyFont="1" applyFill="1" applyBorder="1" applyAlignment="1">
      <alignment/>
    </xf>
    <xf numFmtId="0" fontId="64" fillId="35" borderId="16" xfId="112" applyNumberFormat="1" applyFont="1" applyFill="1" applyBorder="1" applyAlignment="1">
      <alignment/>
    </xf>
    <xf numFmtId="0" fontId="64" fillId="35" borderId="0" xfId="112" applyNumberFormat="1" applyFont="1" applyFill="1" applyBorder="1" applyAlignment="1">
      <alignment horizontal="right" wrapText="1"/>
    </xf>
    <xf numFmtId="0" fontId="64" fillId="35" borderId="17" xfId="112" applyNumberFormat="1" applyFont="1" applyFill="1" applyBorder="1" applyAlignment="1">
      <alignment horizontal="right" wrapText="1"/>
    </xf>
    <xf numFmtId="0" fontId="64" fillId="35" borderId="21" xfId="112" applyNumberFormat="1" applyFont="1" applyFill="1" applyBorder="1" applyAlignment="1">
      <alignment/>
    </xf>
    <xf numFmtId="0" fontId="64" fillId="35" borderId="22" xfId="112" applyNumberFormat="1" applyFont="1" applyFill="1" applyBorder="1" applyAlignment="1">
      <alignment/>
    </xf>
    <xf numFmtId="0" fontId="64" fillId="35" borderId="23" xfId="112" applyNumberFormat="1" applyFont="1" applyFill="1" applyBorder="1" applyAlignment="1">
      <alignment/>
    </xf>
    <xf numFmtId="9" fontId="65" fillId="35" borderId="24" xfId="112" applyFont="1" applyFill="1" applyBorder="1" applyAlignment="1">
      <alignment/>
    </xf>
    <xf numFmtId="9" fontId="65" fillId="35" borderId="25" xfId="112" applyFont="1" applyFill="1" applyBorder="1" applyAlignment="1">
      <alignment/>
    </xf>
    <xf numFmtId="9" fontId="64" fillId="35" borderId="25" xfId="112" applyFont="1" applyFill="1" applyBorder="1" applyAlignment="1">
      <alignment/>
    </xf>
    <xf numFmtId="9" fontId="64" fillId="35" borderId="25" xfId="112" applyFont="1" applyFill="1" applyBorder="1" applyAlignment="1">
      <alignment horizontal="center" wrapText="1"/>
    </xf>
    <xf numFmtId="9" fontId="65" fillId="35" borderId="26" xfId="112" applyFont="1" applyFill="1" applyBorder="1" applyAlignment="1">
      <alignment/>
    </xf>
    <xf numFmtId="0" fontId="64" fillId="35" borderId="0" xfId="0" applyFont="1" applyFill="1" applyAlignment="1">
      <alignment/>
    </xf>
    <xf numFmtId="0" fontId="64" fillId="36" borderId="16" xfId="112" applyNumberFormat="1" applyFont="1" applyFill="1" applyBorder="1" applyAlignment="1">
      <alignment/>
    </xf>
    <xf numFmtId="9" fontId="64" fillId="36" borderId="0" xfId="112" applyFont="1" applyFill="1" applyBorder="1" applyAlignment="1">
      <alignment horizontal="left"/>
    </xf>
    <xf numFmtId="9" fontId="64" fillId="36" borderId="0" xfId="112" applyFont="1" applyFill="1" applyBorder="1" applyAlignment="1">
      <alignment/>
    </xf>
    <xf numFmtId="9" fontId="64" fillId="36" borderId="17" xfId="112" applyFont="1" applyFill="1" applyBorder="1" applyAlignment="1">
      <alignment/>
    </xf>
    <xf numFmtId="164" fontId="65" fillId="36" borderId="18" xfId="112" applyNumberFormat="1" applyFont="1" applyFill="1" applyBorder="1" applyAlignment="1">
      <alignment/>
    </xf>
    <xf numFmtId="0" fontId="65" fillId="36" borderId="19" xfId="114" applyNumberFormat="1" applyFont="1" applyFill="1" applyBorder="1" applyAlignment="1">
      <alignment/>
    </xf>
    <xf numFmtId="164" fontId="65" fillId="36" borderId="19" xfId="112" applyNumberFormat="1" applyFont="1" applyFill="1" applyBorder="1" applyAlignment="1">
      <alignment horizontal="right" indent="1"/>
    </xf>
    <xf numFmtId="164" fontId="65" fillId="36" borderId="19" xfId="112" applyNumberFormat="1" applyFont="1" applyFill="1" applyBorder="1" applyAlignment="1">
      <alignment/>
    </xf>
    <xf numFmtId="9" fontId="64" fillId="36" borderId="20" xfId="112" applyFont="1" applyFill="1" applyBorder="1" applyAlignment="1">
      <alignment/>
    </xf>
    <xf numFmtId="0" fontId="0" fillId="35" borderId="0" xfId="0" applyFont="1" applyFill="1" applyAlignment="1">
      <alignment/>
    </xf>
    <xf numFmtId="0" fontId="55" fillId="35" borderId="0" xfId="69" applyFill="1" applyAlignment="1">
      <alignment/>
    </xf>
    <xf numFmtId="9" fontId="0" fillId="35" borderId="0" xfId="112" applyFont="1" applyFill="1" applyAlignment="1">
      <alignment/>
    </xf>
    <xf numFmtId="9" fontId="0" fillId="35" borderId="0" xfId="114" applyFont="1" applyFill="1" applyAlignment="1">
      <alignment/>
    </xf>
    <xf numFmtId="9" fontId="55" fillId="35" borderId="0" xfId="69" applyNumberFormat="1" applyFill="1" applyAlignment="1">
      <alignment/>
    </xf>
    <xf numFmtId="0" fontId="19" fillId="35" borderId="0" xfId="0" applyFont="1" applyFill="1" applyAlignment="1">
      <alignment horizontal="center" vertical="center" wrapText="1"/>
    </xf>
    <xf numFmtId="0" fontId="20" fillId="35" borderId="0" xfId="0" applyFont="1" applyFill="1" applyAlignment="1">
      <alignment horizontal="center" vertical="center" wrapText="1"/>
    </xf>
    <xf numFmtId="0" fontId="66" fillId="35" borderId="0" xfId="0" applyFont="1" applyFill="1" applyAlignment="1">
      <alignment horizontal="center" vertical="center" wrapText="1"/>
    </xf>
    <xf numFmtId="0" fontId="0" fillId="35" borderId="0" xfId="0" applyFill="1" applyAlignment="1">
      <alignment horizontal="center" vertical="center" wrapText="1"/>
    </xf>
    <xf numFmtId="0" fontId="2" fillId="35" borderId="0" xfId="0" applyFont="1" applyFill="1" applyAlignment="1">
      <alignment wrapText="1"/>
    </xf>
    <xf numFmtId="0" fontId="64" fillId="35" borderId="0" xfId="0" applyFont="1" applyFill="1" applyAlignment="1">
      <alignment wrapText="1"/>
    </xf>
    <xf numFmtId="0" fontId="0" fillId="35" borderId="0" xfId="0" applyFill="1" applyAlignment="1">
      <alignment wrapText="1"/>
    </xf>
    <xf numFmtId="0" fontId="0" fillId="35" borderId="0" xfId="0" applyFont="1" applyFill="1" applyAlignment="1">
      <alignment wrapText="1"/>
    </xf>
    <xf numFmtId="0" fontId="0" fillId="0" borderId="0" xfId="0" applyAlignment="1">
      <alignment wrapText="1"/>
    </xf>
    <xf numFmtId="9" fontId="65" fillId="35" borderId="0" xfId="112" applyFont="1" applyFill="1" applyAlignment="1">
      <alignment horizontal="center" vertical="center" wrapText="1"/>
    </xf>
    <xf numFmtId="0" fontId="64" fillId="35" borderId="0" xfId="0" applyFont="1" applyFill="1" applyAlignment="1">
      <alignment horizontal="center" vertical="center" wrapText="1"/>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ché" xfId="41"/>
    <cellStyle name="Calculation" xfId="42"/>
    <cellStyle name="Check Cell" xfId="43"/>
    <cellStyle name="Comma" xfId="44"/>
    <cellStyle name="Comma [0]" xfId="45"/>
    <cellStyle name="Comma(0)" xfId="46"/>
    <cellStyle name="comma(1)" xfId="47"/>
    <cellStyle name="Comma(3)" xfId="48"/>
    <cellStyle name="Comma[0]" xfId="49"/>
    <cellStyle name="Comma[1]" xfId="50"/>
    <cellStyle name="Comma[2]__" xfId="51"/>
    <cellStyle name="Comma[3]" xfId="52"/>
    <cellStyle name="Comma0" xfId="53"/>
    <cellStyle name="Currency" xfId="54"/>
    <cellStyle name="Currency [0]" xfId="55"/>
    <cellStyle name="Currency0" xfId="56"/>
    <cellStyle name="Date" xfId="57"/>
    <cellStyle name="Dezimal_03-09-03" xfId="58"/>
    <cellStyle name="Explanatory Text" xfId="59"/>
    <cellStyle name="Fixed" xfId="60"/>
    <cellStyle name="Good" xfId="61"/>
    <cellStyle name="Grey" xfId="62"/>
    <cellStyle name="Header1" xfId="63"/>
    <cellStyle name="Header2" xfId="64"/>
    <cellStyle name="Heading 1" xfId="65"/>
    <cellStyle name="Heading 2" xfId="66"/>
    <cellStyle name="Heading 3" xfId="67"/>
    <cellStyle name="Heading 4" xfId="68"/>
    <cellStyle name="Hyperlink" xfId="69"/>
    <cellStyle name="Hyperlink 2" xfId="70"/>
    <cellStyle name="Input" xfId="71"/>
    <cellStyle name="Input [yellow]" xfId="72"/>
    <cellStyle name="Linked Cell" xfId="73"/>
    <cellStyle name="Milliers [0]_SECTV-41" xfId="74"/>
    <cellStyle name="Milliers_SECTV-41" xfId="75"/>
    <cellStyle name="Monétaire [0]_SECTV-41" xfId="76"/>
    <cellStyle name="Monétaire_SECTV-41" xfId="77"/>
    <cellStyle name="Neutral" xfId="78"/>
    <cellStyle name="Normal - Style1" xfId="79"/>
    <cellStyle name="Normal 10" xfId="80"/>
    <cellStyle name="Normal 11" xfId="81"/>
    <cellStyle name="Normal 12" xfId="82"/>
    <cellStyle name="Normal 13" xfId="83"/>
    <cellStyle name="Normal 14" xfId="84"/>
    <cellStyle name="Normal 2" xfId="85"/>
    <cellStyle name="Normal 2 2" xfId="86"/>
    <cellStyle name="Normal 2 2 2" xfId="87"/>
    <cellStyle name="Normal 2 3" xfId="88"/>
    <cellStyle name="Normal 20" xfId="89"/>
    <cellStyle name="Normal 3" xfId="90"/>
    <cellStyle name="Normal 3 2" xfId="91"/>
    <cellStyle name="Normal 3 3" xfId="92"/>
    <cellStyle name="Normal 3 4" xfId="93"/>
    <cellStyle name="Normal 4" xfId="94"/>
    <cellStyle name="Normal 5" xfId="95"/>
    <cellStyle name="Normal 5 2" xfId="96"/>
    <cellStyle name="Normal 6" xfId="97"/>
    <cellStyle name="Normal 7" xfId="98"/>
    <cellStyle name="Normal 7 2" xfId="99"/>
    <cellStyle name="Normal 8" xfId="100"/>
    <cellStyle name="Normal 9" xfId="101"/>
    <cellStyle name="Normal-blank" xfId="102"/>
    <cellStyle name="Normal-bottom" xfId="103"/>
    <cellStyle name="Normal-center" xfId="104"/>
    <cellStyle name="Normal-droit" xfId="105"/>
    <cellStyle name="Normal-droite" xfId="106"/>
    <cellStyle name="Normale_AUS" xfId="107"/>
    <cellStyle name="normální_Nove vystupy_DOPOCTENE" xfId="108"/>
    <cellStyle name="Normal-top" xfId="109"/>
    <cellStyle name="Note" xfId="110"/>
    <cellStyle name="Output" xfId="111"/>
    <cellStyle name="Percent" xfId="112"/>
    <cellStyle name="Percent [2]" xfId="113"/>
    <cellStyle name="Percent 2" xfId="114"/>
    <cellStyle name="Percent 2 2" xfId="115"/>
    <cellStyle name="Percent 2 3" xfId="116"/>
    <cellStyle name="Percent 3" xfId="117"/>
    <cellStyle name="Percent 3 2" xfId="118"/>
    <cellStyle name="Percent 4" xfId="119"/>
    <cellStyle name="Percent 5" xfId="120"/>
    <cellStyle name="Snorm" xfId="121"/>
    <cellStyle name="socxn" xfId="122"/>
    <cellStyle name="TEXT" xfId="123"/>
    <cellStyle name="Title" xfId="124"/>
    <cellStyle name="Total" xfId="125"/>
    <cellStyle name="Warning Text" xfId="126"/>
    <cellStyle name="Wrapped" xfId="127"/>
    <cellStyle name="標準_SOCX_JPN97" xfId="128"/>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5"/>
        </c:manualLayout>
      </c:layout>
      <c:barChart>
        <c:barDir val="col"/>
        <c:grouping val="clustered"/>
        <c:varyColors val="0"/>
        <c:ser>
          <c:idx val="0"/>
          <c:order val="0"/>
          <c:tx>
            <c:strRef>
              <c:f>Data!$D$8</c:f>
              <c:strCache>
                <c:ptCount val="1"/>
                <c:pt idx="0">
                  <c:v>Total  (↗)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34528779"/>
        <c:axId val="42323556"/>
      </c:barChart>
      <c:lineChart>
        <c:grouping val="standard"/>
        <c:varyColors val="0"/>
        <c:ser>
          <c:idx val="1"/>
          <c:order val="1"/>
          <c:tx>
            <c:strRef>
              <c:f>Data!$E$8</c:f>
              <c:strCache>
                <c:ptCount val="1"/>
                <c:pt idx="0">
                  <c:v>Children (0-17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Data!$F$8</c:f>
              <c:strCache>
                <c:ptCount val="1"/>
                <c:pt idx="0">
                  <c:v>Young (18-25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Data!$G$8</c:f>
              <c:strCache>
                <c:ptCount val="1"/>
                <c:pt idx="0">
                  <c:v>Elderly (Over 65 y.o)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34528779"/>
        <c:axId val="42323556"/>
      </c:lineChart>
      <c:catAx>
        <c:axId val="3452877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2323556"/>
        <c:crossesAt val="0"/>
        <c:auto val="1"/>
        <c:lblOffset val="100"/>
        <c:tickLblSkip val="1"/>
        <c:noMultiLvlLbl val="0"/>
      </c:catAx>
      <c:valAx>
        <c:axId val="42323556"/>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28779"/>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3525"/>
        </c:manualLayout>
      </c:layout>
      <c:barChart>
        <c:barDir val="col"/>
        <c:grouping val="clustered"/>
        <c:varyColors val="0"/>
        <c:ser>
          <c:idx val="0"/>
          <c:order val="0"/>
          <c:tx>
            <c:strRef>
              <c:f>Data!$D$7</c:f>
              <c:strCache>
                <c:ptCount val="1"/>
                <c:pt idx="0">
                  <c:v>Population totale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45367685"/>
        <c:axId val="5655982"/>
      </c:barChart>
      <c:lineChart>
        <c:grouping val="standard"/>
        <c:varyColors val="0"/>
        <c:ser>
          <c:idx val="1"/>
          <c:order val="1"/>
          <c:tx>
            <c:strRef>
              <c:f>Data!$E$7</c:f>
              <c:strCache>
                <c:ptCount val="1"/>
                <c:pt idx="0">
                  <c:v>Enfants (0-17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Data!$F$7</c:f>
              <c:strCache>
                <c:ptCount val="1"/>
                <c:pt idx="0">
                  <c:v>Jeunes (18-25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Data!$G$7</c:f>
              <c:strCache>
                <c:ptCount val="1"/>
                <c:pt idx="0">
                  <c:v>Personnes âgées 
(plus de 65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45367685"/>
        <c:axId val="5655982"/>
      </c:lineChart>
      <c:catAx>
        <c:axId val="4536768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655982"/>
        <c:crossesAt val="0"/>
        <c:auto val="1"/>
        <c:lblOffset val="100"/>
        <c:tickLblSkip val="1"/>
        <c:noMultiLvlLbl val="0"/>
      </c:catAx>
      <c:valAx>
        <c:axId val="5655982"/>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67685"/>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selection activeCell="A6" sqref="A6:K6"/>
    </sheetView>
  </sheetViews>
  <sheetFormatPr defaultColWidth="9.140625" defaultRowHeight="12.75"/>
  <cols>
    <col min="1" max="16384" width="9.140625" style="1" customWidth="1"/>
  </cols>
  <sheetData>
    <row r="1" s="52" customFormat="1" ht="12.75">
      <c r="A1" s="53" t="s">
        <v>137</v>
      </c>
    </row>
    <row r="2" spans="1:2" s="52" customFormat="1" ht="12.75">
      <c r="A2" s="52" t="s">
        <v>138</v>
      </c>
      <c r="B2" s="52" t="s">
        <v>139</v>
      </c>
    </row>
    <row r="3" s="52" customFormat="1" ht="12.75">
      <c r="A3" s="52" t="s">
        <v>140</v>
      </c>
    </row>
    <row r="4" s="52" customFormat="1" ht="12.75">
      <c r="A4" s="52" t="s">
        <v>141</v>
      </c>
    </row>
    <row r="5" s="52" customFormat="1" ht="12.75"/>
    <row r="6" spans="1:11" ht="21.75" customHeight="1">
      <c r="A6" s="57" t="s">
        <v>124</v>
      </c>
      <c r="B6" s="58"/>
      <c r="C6" s="58"/>
      <c r="D6" s="58"/>
      <c r="E6" s="58"/>
      <c r="F6" s="58"/>
      <c r="G6" s="58"/>
      <c r="H6" s="58"/>
      <c r="I6" s="58"/>
      <c r="J6" s="58"/>
      <c r="K6" s="58"/>
    </row>
    <row r="7" spans="1:11" ht="18" customHeight="1">
      <c r="A7" s="59"/>
      <c r="B7" s="60"/>
      <c r="C7" s="60"/>
      <c r="D7" s="60"/>
      <c r="E7" s="60"/>
      <c r="F7" s="60"/>
      <c r="G7" s="60"/>
      <c r="H7" s="60"/>
      <c r="I7" s="60"/>
      <c r="J7" s="60"/>
      <c r="K7" s="60"/>
    </row>
    <row r="33" spans="1:11" ht="25.5" customHeight="1">
      <c r="A33" s="61" t="s">
        <v>125</v>
      </c>
      <c r="B33" s="62"/>
      <c r="C33" s="62"/>
      <c r="D33" s="62"/>
      <c r="E33" s="62"/>
      <c r="F33" s="62"/>
      <c r="G33" s="62"/>
      <c r="H33" s="62"/>
      <c r="I33" s="62"/>
      <c r="J33" s="62"/>
      <c r="K33" s="63"/>
    </row>
    <row r="34" spans="1:10" ht="12.75">
      <c r="A34" s="2" t="s">
        <v>92</v>
      </c>
      <c r="B34" s="3"/>
      <c r="C34" s="3"/>
      <c r="D34" s="3"/>
      <c r="E34" s="3"/>
      <c r="F34" s="3"/>
      <c r="G34" s="3"/>
      <c r="H34" s="3"/>
      <c r="I34" s="3"/>
      <c r="J34" s="3"/>
    </row>
    <row r="36" spans="1:11" ht="45" customHeight="1">
      <c r="A36" s="63" t="s">
        <v>126</v>
      </c>
      <c r="B36" s="63"/>
      <c r="C36" s="63"/>
      <c r="D36" s="63"/>
      <c r="E36" s="63"/>
      <c r="F36" s="63"/>
      <c r="G36" s="63"/>
      <c r="H36" s="63"/>
      <c r="I36" s="63"/>
      <c r="J36" s="63"/>
      <c r="K36" s="63"/>
    </row>
  </sheetData>
  <sheetProtection/>
  <mergeCells count="4">
    <mergeCell ref="A6:K6"/>
    <mergeCell ref="A7:K7"/>
    <mergeCell ref="A33:K33"/>
    <mergeCell ref="A36:K36"/>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I36" sqref="I36"/>
    </sheetView>
  </sheetViews>
  <sheetFormatPr defaultColWidth="9.140625" defaultRowHeight="12.75"/>
  <cols>
    <col min="1" max="16384" width="9.140625" style="1" customWidth="1"/>
  </cols>
  <sheetData>
    <row r="1" s="52" customFormat="1" ht="12.75">
      <c r="A1" s="53" t="s">
        <v>137</v>
      </c>
    </row>
    <row r="2" spans="1:2" s="52" customFormat="1" ht="12.75">
      <c r="A2" s="52" t="s">
        <v>138</v>
      </c>
      <c r="B2" s="52" t="s">
        <v>139</v>
      </c>
    </row>
    <row r="3" s="52" customFormat="1" ht="12.75">
      <c r="A3" s="52" t="s">
        <v>140</v>
      </c>
    </row>
    <row r="4" s="52" customFormat="1" ht="12.75">
      <c r="A4" s="52" t="s">
        <v>141</v>
      </c>
    </row>
    <row r="5" s="52" customFormat="1" ht="12.75"/>
    <row r="6" spans="1:11" ht="21.75" customHeight="1">
      <c r="A6" s="57" t="s">
        <v>129</v>
      </c>
      <c r="B6" s="58"/>
      <c r="C6" s="58"/>
      <c r="D6" s="58"/>
      <c r="E6" s="58"/>
      <c r="F6" s="58"/>
      <c r="G6" s="58"/>
      <c r="H6" s="58"/>
      <c r="I6" s="58"/>
      <c r="J6" s="58"/>
      <c r="K6" s="58"/>
    </row>
    <row r="7" spans="1:11" ht="18" customHeight="1">
      <c r="A7" s="59"/>
      <c r="B7" s="60"/>
      <c r="C7" s="60"/>
      <c r="D7" s="60"/>
      <c r="E7" s="60"/>
      <c r="F7" s="60"/>
      <c r="G7" s="60"/>
      <c r="H7" s="60"/>
      <c r="I7" s="60"/>
      <c r="J7" s="60"/>
      <c r="K7" s="60"/>
    </row>
    <row r="33" spans="1:11" ht="25.5" customHeight="1">
      <c r="A33" s="61" t="s">
        <v>130</v>
      </c>
      <c r="B33" s="62"/>
      <c r="C33" s="62"/>
      <c r="D33" s="62"/>
      <c r="E33" s="62"/>
      <c r="F33" s="62"/>
      <c r="G33" s="62"/>
      <c r="H33" s="62"/>
      <c r="I33" s="62"/>
      <c r="J33" s="62"/>
      <c r="K33" s="64"/>
    </row>
    <row r="34" spans="1:11" ht="53.25" customHeight="1">
      <c r="A34" s="61" t="s">
        <v>131</v>
      </c>
      <c r="B34" s="65"/>
      <c r="C34" s="65"/>
      <c r="D34" s="65"/>
      <c r="E34" s="65"/>
      <c r="F34" s="65"/>
      <c r="G34" s="65"/>
      <c r="H34" s="65"/>
      <c r="I34" s="65"/>
      <c r="J34" s="65"/>
      <c r="K34" s="65"/>
    </row>
    <row r="36" ht="12.75">
      <c r="A36" s="42" t="s">
        <v>93</v>
      </c>
    </row>
    <row r="39" spans="1:9" ht="12.75">
      <c r="A39" s="16"/>
      <c r="B39" s="16"/>
      <c r="C39" s="16"/>
      <c r="D39" s="16"/>
      <c r="E39" s="16"/>
      <c r="F39" s="16"/>
      <c r="G39" s="16"/>
      <c r="H39" s="16"/>
      <c r="I39" s="16"/>
    </row>
  </sheetData>
  <sheetProtection/>
  <mergeCells count="4">
    <mergeCell ref="A6:K6"/>
    <mergeCell ref="A7:K7"/>
    <mergeCell ref="A33:K33"/>
    <mergeCell ref="A34:K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H39" sqref="A39:H39"/>
    </sheetView>
  </sheetViews>
  <sheetFormatPr defaultColWidth="7.28125" defaultRowHeight="12.75"/>
  <cols>
    <col min="1" max="1" width="3.421875" style="10" customWidth="1"/>
    <col min="2" max="2" width="13.57421875" style="10" customWidth="1"/>
    <col min="3" max="3" width="4.28125" style="10" bestFit="1" customWidth="1"/>
    <col min="4" max="6" width="10.28125" style="10" customWidth="1"/>
    <col min="7" max="7" width="16.28125" style="10" customWidth="1"/>
    <col min="8" max="8" width="15.421875" style="10" customWidth="1"/>
    <col min="9" max="9" width="5.7109375" style="10" customWidth="1"/>
    <col min="10" max="10" width="11.8515625" style="13" bestFit="1" customWidth="1"/>
    <col min="11" max="11" width="4.28125" style="13" bestFit="1" customWidth="1"/>
    <col min="12" max="17" width="7.7109375" style="10" customWidth="1"/>
    <col min="18" max="19" width="11.421875" style="10" customWidth="1"/>
    <col min="20" max="25" width="7.7109375" style="10" customWidth="1"/>
    <col min="26" max="16384" width="7.28125" style="10" customWidth="1"/>
  </cols>
  <sheetData>
    <row r="1" spans="1:11" s="54" customFormat="1" ht="12.75">
      <c r="A1" s="56" t="s">
        <v>137</v>
      </c>
      <c r="J1" s="55"/>
      <c r="K1" s="55"/>
    </row>
    <row r="2" spans="1:11" s="54" customFormat="1" ht="12.75">
      <c r="A2" s="54" t="s">
        <v>138</v>
      </c>
      <c r="B2" s="54" t="s">
        <v>139</v>
      </c>
      <c r="J2" s="55"/>
      <c r="K2" s="55"/>
    </row>
    <row r="3" spans="1:11" s="54" customFormat="1" ht="12.75">
      <c r="A3" s="54" t="s">
        <v>140</v>
      </c>
      <c r="J3" s="55"/>
      <c r="K3" s="55"/>
    </row>
    <row r="4" spans="1:11" s="54" customFormat="1" ht="12.75">
      <c r="A4" s="54" t="s">
        <v>141</v>
      </c>
      <c r="J4" s="55"/>
      <c r="K4" s="55"/>
    </row>
    <row r="5" spans="10:11" s="54" customFormat="1" ht="12.75">
      <c r="J5" s="55"/>
      <c r="K5" s="55"/>
    </row>
    <row r="6" spans="1:11" ht="18.75" customHeight="1" thickBot="1">
      <c r="A6" s="66" t="s">
        <v>127</v>
      </c>
      <c r="B6" s="67"/>
      <c r="C6" s="67"/>
      <c r="D6" s="67"/>
      <c r="E6" s="67"/>
      <c r="F6" s="67"/>
      <c r="G6" s="67"/>
      <c r="H6" s="67"/>
      <c r="K6" s="17"/>
    </row>
    <row r="7" spans="1:26" s="5" customFormat="1" ht="22.5">
      <c r="A7" s="37"/>
      <c r="B7" s="38"/>
      <c r="C7" s="38"/>
      <c r="D7" s="39" t="s">
        <v>132</v>
      </c>
      <c r="E7" s="39" t="s">
        <v>133</v>
      </c>
      <c r="F7" s="39" t="s">
        <v>134</v>
      </c>
      <c r="G7" s="40" t="s">
        <v>136</v>
      </c>
      <c r="H7" s="41"/>
      <c r="I7" s="6"/>
      <c r="J7" s="18"/>
      <c r="K7" s="19"/>
      <c r="L7" s="20"/>
      <c r="M7" s="20"/>
      <c r="N7" s="20"/>
      <c r="O7" s="20"/>
      <c r="P7" s="20"/>
      <c r="Q7" s="20"/>
      <c r="R7" s="20"/>
      <c r="S7" s="21"/>
      <c r="T7" s="21"/>
      <c r="U7" s="21"/>
      <c r="V7" s="21"/>
      <c r="W7" s="21"/>
      <c r="X7" s="21"/>
      <c r="Y7" s="21"/>
      <c r="Z7" s="22"/>
    </row>
    <row r="8" spans="1:26" s="7" customFormat="1" ht="22.5">
      <c r="A8" s="31"/>
      <c r="B8" s="8"/>
      <c r="C8" s="8"/>
      <c r="D8" s="32" t="s">
        <v>0</v>
      </c>
      <c r="E8" s="32" t="s">
        <v>1</v>
      </c>
      <c r="F8" s="32" t="s">
        <v>2</v>
      </c>
      <c r="G8" s="32" t="s">
        <v>3</v>
      </c>
      <c r="H8" s="33"/>
      <c r="J8" s="23"/>
      <c r="K8" s="24"/>
      <c r="L8" s="8" t="s">
        <v>4</v>
      </c>
      <c r="M8" s="8"/>
      <c r="N8" s="8" t="s">
        <v>5</v>
      </c>
      <c r="O8" s="8"/>
      <c r="P8" s="8" t="s">
        <v>6</v>
      </c>
      <c r="Q8" s="8"/>
      <c r="R8" s="8" t="s">
        <v>7</v>
      </c>
      <c r="S8" s="8"/>
      <c r="T8" s="8"/>
      <c r="U8" s="8"/>
      <c r="V8" s="8"/>
      <c r="W8" s="8"/>
      <c r="X8" s="8"/>
      <c r="Y8" s="8"/>
      <c r="Z8" s="25"/>
    </row>
    <row r="9" spans="1:26" s="7" customFormat="1" ht="11.25">
      <c r="A9" s="35"/>
      <c r="B9" s="34"/>
      <c r="C9" s="34"/>
      <c r="D9" s="34"/>
      <c r="E9" s="34"/>
      <c r="F9" s="34"/>
      <c r="G9" s="34"/>
      <c r="H9" s="36"/>
      <c r="J9" s="23" t="s">
        <v>8</v>
      </c>
      <c r="K9" s="24" t="s">
        <v>9</v>
      </c>
      <c r="L9" s="8" t="s">
        <v>10</v>
      </c>
      <c r="M9" s="8" t="s">
        <v>11</v>
      </c>
      <c r="N9" s="8" t="s">
        <v>12</v>
      </c>
      <c r="O9" s="8" t="s">
        <v>13</v>
      </c>
      <c r="P9" s="8" t="s">
        <v>14</v>
      </c>
      <c r="Q9" s="8" t="s">
        <v>15</v>
      </c>
      <c r="R9" s="8" t="s">
        <v>16</v>
      </c>
      <c r="S9" s="8" t="s">
        <v>17</v>
      </c>
      <c r="T9" s="8" t="s">
        <v>18</v>
      </c>
      <c r="U9" s="8" t="s">
        <v>19</v>
      </c>
      <c r="V9" s="8" t="s">
        <v>20</v>
      </c>
      <c r="W9" s="8" t="s">
        <v>21</v>
      </c>
      <c r="X9" s="8" t="s">
        <v>22</v>
      </c>
      <c r="Y9" s="8" t="s">
        <v>23</v>
      </c>
      <c r="Z9" s="25"/>
    </row>
    <row r="10" spans="1:26" ht="11.25">
      <c r="A10" s="43">
        <v>1</v>
      </c>
      <c r="B10" s="44" t="s">
        <v>24</v>
      </c>
      <c r="C10" s="44" t="s">
        <v>25</v>
      </c>
      <c r="D10" s="45">
        <f aca="true" t="shared" si="0" ref="D10:D42">M10-L10</f>
        <v>-0.022232940000000007</v>
      </c>
      <c r="E10" s="45">
        <f aca="true" t="shared" si="1" ref="E10:E42">O10-N10</f>
        <v>0.012240200000000007</v>
      </c>
      <c r="F10" s="45">
        <f aca="true" t="shared" si="2" ref="F10:F42">Q10-P10</f>
        <v>0.05417699999999999</v>
      </c>
      <c r="G10" s="45">
        <f aca="true" t="shared" si="3" ref="G10:G42">S10-R10</f>
        <v>-0.2286222</v>
      </c>
      <c r="H10" s="46">
        <f>IF(G10&gt;-6%,G10,-6%)</f>
        <v>-0.06</v>
      </c>
      <c r="J10" s="23" t="s">
        <v>24</v>
      </c>
      <c r="K10" s="24" t="s">
        <v>25</v>
      </c>
      <c r="L10" s="14">
        <v>0.13934286</v>
      </c>
      <c r="M10" s="14">
        <v>0.11710992</v>
      </c>
      <c r="N10" s="14">
        <v>0.1120254</v>
      </c>
      <c r="O10" s="14">
        <v>0.1242656</v>
      </c>
      <c r="P10" s="14">
        <v>0.0927264</v>
      </c>
      <c r="Q10" s="14">
        <v>0.1469034</v>
      </c>
      <c r="R10" s="14">
        <v>0.295143</v>
      </c>
      <c r="S10" s="14">
        <v>0.0665208</v>
      </c>
      <c r="T10" s="8">
        <v>0</v>
      </c>
      <c r="U10" s="8">
        <v>0</v>
      </c>
      <c r="V10" s="14">
        <v>-0.0222329</v>
      </c>
      <c r="W10" s="14">
        <v>0.0122403</v>
      </c>
      <c r="X10" s="14">
        <v>0.054177</v>
      </c>
      <c r="Y10" s="14">
        <v>-0.2286223</v>
      </c>
      <c r="Z10" s="26" t="s">
        <v>94</v>
      </c>
    </row>
    <row r="11" spans="1:26" ht="11.25">
      <c r="A11" s="31">
        <v>2</v>
      </c>
      <c r="B11" s="9" t="s">
        <v>26</v>
      </c>
      <c r="C11" s="9" t="s">
        <v>27</v>
      </c>
      <c r="D11" s="14">
        <f t="shared" si="0"/>
        <v>-0.022153120000000012</v>
      </c>
      <c r="E11" s="14">
        <f t="shared" si="1"/>
        <v>-0.025793099999999985</v>
      </c>
      <c r="F11" s="14">
        <f t="shared" si="2"/>
        <v>0.006459200000000012</v>
      </c>
      <c r="G11" s="14">
        <f t="shared" si="3"/>
        <v>-0.0536862</v>
      </c>
      <c r="H11" s="26">
        <f aca="true" t="shared" si="4" ref="H11:H44">IF(G11&gt;-6%,G11,-6%)</f>
        <v>-0.0536862</v>
      </c>
      <c r="J11" s="23" t="s">
        <v>26</v>
      </c>
      <c r="K11" s="24" t="s">
        <v>27</v>
      </c>
      <c r="L11" s="14">
        <v>0.13610667</v>
      </c>
      <c r="M11" s="14">
        <v>0.11395355</v>
      </c>
      <c r="N11" s="14">
        <v>0.1874342</v>
      </c>
      <c r="O11" s="14">
        <v>0.1616411</v>
      </c>
      <c r="P11" s="14">
        <v>0.1106518</v>
      </c>
      <c r="Q11" s="14">
        <v>0.117111</v>
      </c>
      <c r="R11" s="14">
        <v>0.1522861</v>
      </c>
      <c r="S11" s="14">
        <v>0.0985999</v>
      </c>
      <c r="T11" s="8">
        <v>0</v>
      </c>
      <c r="U11" s="8">
        <v>0</v>
      </c>
      <c r="V11" s="14">
        <v>-0.0221531</v>
      </c>
      <c r="W11" s="14">
        <v>-0.0257931</v>
      </c>
      <c r="X11" s="14">
        <v>0.0064593</v>
      </c>
      <c r="Y11" s="14">
        <v>-0.0536863</v>
      </c>
      <c r="Z11" s="26" t="s">
        <v>26</v>
      </c>
    </row>
    <row r="12" spans="1:26" ht="11.25">
      <c r="A12" s="43">
        <v>3</v>
      </c>
      <c r="B12" s="44" t="s">
        <v>28</v>
      </c>
      <c r="C12" s="44" t="s">
        <v>29</v>
      </c>
      <c r="D12" s="45">
        <f t="shared" si="0"/>
        <v>-0.013228649999999995</v>
      </c>
      <c r="E12" s="45">
        <f t="shared" si="1"/>
        <v>-0.0340255</v>
      </c>
      <c r="F12" s="45">
        <f t="shared" si="2"/>
        <v>0.03930509999999998</v>
      </c>
      <c r="G12" s="45">
        <f t="shared" si="3"/>
        <v>-0.0357036</v>
      </c>
      <c r="H12" s="46">
        <f t="shared" si="4"/>
        <v>-0.0357036</v>
      </c>
      <c r="J12" s="23" t="s">
        <v>28</v>
      </c>
      <c r="K12" s="24" t="s">
        <v>29</v>
      </c>
      <c r="L12" s="14">
        <v>0.11297156</v>
      </c>
      <c r="M12" s="14">
        <v>0.09974291</v>
      </c>
      <c r="N12" s="14">
        <v>0.1317633</v>
      </c>
      <c r="O12" s="14">
        <v>0.0977378</v>
      </c>
      <c r="P12" s="14">
        <v>0.1702015</v>
      </c>
      <c r="Q12" s="14">
        <v>0.2095066</v>
      </c>
      <c r="R12" s="14">
        <v>0.1218405</v>
      </c>
      <c r="S12" s="14">
        <v>0.0861369</v>
      </c>
      <c r="T12" s="8">
        <v>0</v>
      </c>
      <c r="U12" s="8">
        <v>0</v>
      </c>
      <c r="V12" s="14">
        <v>-0.0132286</v>
      </c>
      <c r="W12" s="14">
        <v>-0.0340255</v>
      </c>
      <c r="X12" s="14">
        <v>0.0393051</v>
      </c>
      <c r="Y12" s="14">
        <v>-0.0357036</v>
      </c>
      <c r="Z12" s="26" t="s">
        <v>95</v>
      </c>
    </row>
    <row r="13" spans="1:26" ht="11.25">
      <c r="A13" s="31">
        <v>4</v>
      </c>
      <c r="B13" s="9" t="s">
        <v>30</v>
      </c>
      <c r="C13" s="9" t="s">
        <v>31</v>
      </c>
      <c r="D13" s="14">
        <f t="shared" si="0"/>
        <v>-0.01200000000000001</v>
      </c>
      <c r="E13" s="14">
        <f t="shared" si="1"/>
        <v>-0.006000000000000005</v>
      </c>
      <c r="F13" s="14">
        <f t="shared" si="2"/>
        <v>0.006000000000000005</v>
      </c>
      <c r="G13" s="14">
        <f t="shared" si="3"/>
        <v>-0.0182321</v>
      </c>
      <c r="H13" s="26">
        <f t="shared" si="4"/>
        <v>-0.0182321</v>
      </c>
      <c r="J13" s="23" t="s">
        <v>30</v>
      </c>
      <c r="K13" s="24" t="s">
        <v>31</v>
      </c>
      <c r="L13" s="14">
        <v>0.192</v>
      </c>
      <c r="M13" s="14">
        <v>0.18</v>
      </c>
      <c r="N13" s="14">
        <v>0.245</v>
      </c>
      <c r="O13" s="14">
        <v>0.239</v>
      </c>
      <c r="P13" s="14">
        <v>0.147</v>
      </c>
      <c r="Q13" s="14">
        <v>0.153</v>
      </c>
      <c r="R13" s="14">
        <v>0.2161942</v>
      </c>
      <c r="S13" s="14">
        <v>0.1979621</v>
      </c>
      <c r="T13" s="8">
        <v>2006</v>
      </c>
      <c r="U13" s="8">
        <v>2011</v>
      </c>
      <c r="V13" s="14">
        <v>-0.012</v>
      </c>
      <c r="W13" s="14">
        <v>-0.006</v>
      </c>
      <c r="X13" s="14">
        <v>0.006</v>
      </c>
      <c r="Y13" s="14">
        <v>-0.0182322</v>
      </c>
      <c r="Z13" s="26" t="s">
        <v>96</v>
      </c>
    </row>
    <row r="14" spans="1:26" ht="11.25">
      <c r="A14" s="43">
        <v>5</v>
      </c>
      <c r="B14" s="44" t="s">
        <v>32</v>
      </c>
      <c r="C14" s="44" t="s">
        <v>33</v>
      </c>
      <c r="D14" s="45">
        <f t="shared" si="0"/>
        <v>-0.009394319999999998</v>
      </c>
      <c r="E14" s="45">
        <f t="shared" si="1"/>
        <v>-0.0030115999999999893</v>
      </c>
      <c r="F14" s="45">
        <f t="shared" si="2"/>
        <v>0.035569199999999995</v>
      </c>
      <c r="G14" s="45">
        <f t="shared" si="3"/>
        <v>-0.0671899</v>
      </c>
      <c r="H14" s="46">
        <f t="shared" si="4"/>
        <v>-0.06</v>
      </c>
      <c r="J14" s="23" t="s">
        <v>32</v>
      </c>
      <c r="K14" s="24" t="s">
        <v>33</v>
      </c>
      <c r="L14" s="14">
        <v>0.09769891</v>
      </c>
      <c r="M14" s="14">
        <v>0.08830459</v>
      </c>
      <c r="N14" s="14">
        <v>0.1095235</v>
      </c>
      <c r="O14" s="14">
        <v>0.1065119</v>
      </c>
      <c r="P14" s="14">
        <v>0.0681433</v>
      </c>
      <c r="Q14" s="14">
        <v>0.1037125</v>
      </c>
      <c r="R14" s="14">
        <v>0.1335499</v>
      </c>
      <c r="S14" s="14">
        <v>0.06636</v>
      </c>
      <c r="T14" s="8">
        <v>0</v>
      </c>
      <c r="U14" s="8">
        <v>0</v>
      </c>
      <c r="V14" s="14">
        <v>-0.0093943</v>
      </c>
      <c r="W14" s="14">
        <v>-0.0030117</v>
      </c>
      <c r="X14" s="14">
        <v>0.0355693</v>
      </c>
      <c r="Y14" s="14">
        <v>-0.0671899</v>
      </c>
      <c r="Z14" s="26" t="s">
        <v>97</v>
      </c>
    </row>
    <row r="15" spans="1:26" ht="11.25">
      <c r="A15" s="31">
        <v>6</v>
      </c>
      <c r="B15" s="9" t="s">
        <v>34</v>
      </c>
      <c r="C15" s="9" t="s">
        <v>35</v>
      </c>
      <c r="D15" s="14">
        <f t="shared" si="0"/>
        <v>-0.007507100000000003</v>
      </c>
      <c r="E15" s="14">
        <f t="shared" si="1"/>
        <v>-0.014406600000000006</v>
      </c>
      <c r="F15" s="14">
        <f t="shared" si="2"/>
        <v>-0.003895300000000018</v>
      </c>
      <c r="G15" s="14">
        <f t="shared" si="3"/>
        <v>-0.033798800000000004</v>
      </c>
      <c r="H15" s="26">
        <f t="shared" si="4"/>
        <v>-0.033798800000000004</v>
      </c>
      <c r="J15" s="23" t="s">
        <v>34</v>
      </c>
      <c r="K15" s="24" t="s">
        <v>35</v>
      </c>
      <c r="L15" s="14">
        <v>0.08007</v>
      </c>
      <c r="M15" s="14">
        <v>0.0725629</v>
      </c>
      <c r="N15" s="14">
        <v>0.0539</v>
      </c>
      <c r="O15" s="14">
        <v>0.0394934</v>
      </c>
      <c r="P15" s="14">
        <v>0.1768</v>
      </c>
      <c r="Q15" s="14">
        <v>0.1729047</v>
      </c>
      <c r="R15" s="14">
        <v>0.1305705</v>
      </c>
      <c r="S15" s="14">
        <v>0.0967717</v>
      </c>
      <c r="T15" s="8">
        <v>2008</v>
      </c>
      <c r="U15" s="8">
        <v>0</v>
      </c>
      <c r="V15" s="14">
        <v>-0.0075071</v>
      </c>
      <c r="W15" s="14">
        <v>-0.0144066</v>
      </c>
      <c r="X15" s="14">
        <v>-0.0038953</v>
      </c>
      <c r="Y15" s="14">
        <v>-0.0337989</v>
      </c>
      <c r="Z15" s="26" t="s">
        <v>98</v>
      </c>
    </row>
    <row r="16" spans="1:26" ht="11.25">
      <c r="A16" s="43">
        <v>7</v>
      </c>
      <c r="B16" s="44" t="s">
        <v>36</v>
      </c>
      <c r="C16" s="44" t="s">
        <v>37</v>
      </c>
      <c r="D16" s="45">
        <f t="shared" si="0"/>
        <v>-0.007000000000000006</v>
      </c>
      <c r="E16" s="45">
        <f t="shared" si="1"/>
        <v>0.01100000000000001</v>
      </c>
      <c r="F16" s="45">
        <f t="shared" si="2"/>
        <v>0.0020000000000000018</v>
      </c>
      <c r="G16" s="45">
        <f t="shared" si="3"/>
        <v>-0.11002459999999999</v>
      </c>
      <c r="H16" s="46">
        <f t="shared" si="4"/>
        <v>-0.06</v>
      </c>
      <c r="J16" s="23" t="s">
        <v>36</v>
      </c>
      <c r="K16" s="24" t="s">
        <v>37</v>
      </c>
      <c r="L16" s="14">
        <v>0.11</v>
      </c>
      <c r="M16" s="14">
        <v>0.103</v>
      </c>
      <c r="N16" s="14">
        <v>0.122</v>
      </c>
      <c r="O16" s="14">
        <v>0.133</v>
      </c>
      <c r="P16" s="14">
        <v>0.075</v>
      </c>
      <c r="Q16" s="14">
        <v>0.077</v>
      </c>
      <c r="R16" s="14">
        <v>0.2347143</v>
      </c>
      <c r="S16" s="14">
        <v>0.1246897</v>
      </c>
      <c r="T16" s="8">
        <v>2008</v>
      </c>
      <c r="U16" s="8">
        <v>2009</v>
      </c>
      <c r="V16" s="14">
        <v>-0.007</v>
      </c>
      <c r="W16" s="14">
        <v>0.011</v>
      </c>
      <c r="X16" s="14">
        <v>0.002</v>
      </c>
      <c r="Y16" s="14">
        <v>-0.1100246</v>
      </c>
      <c r="Z16" s="26" t="s">
        <v>99</v>
      </c>
    </row>
    <row r="17" spans="1:26" ht="11.25">
      <c r="A17" s="31">
        <v>8</v>
      </c>
      <c r="B17" s="9" t="s">
        <v>38</v>
      </c>
      <c r="C17" s="9" t="s">
        <v>39</v>
      </c>
      <c r="D17" s="14">
        <f t="shared" si="0"/>
        <v>-0.004396480000000008</v>
      </c>
      <c r="E17" s="14">
        <f t="shared" si="1"/>
        <v>-0.010271400000000014</v>
      </c>
      <c r="F17" s="14">
        <f t="shared" si="2"/>
        <v>0.0029528000000000054</v>
      </c>
      <c r="G17" s="14">
        <f t="shared" si="3"/>
        <v>-0.01394129999999999</v>
      </c>
      <c r="H17" s="26">
        <f t="shared" si="4"/>
        <v>-0.01394129999999999</v>
      </c>
      <c r="J17" s="23" t="s">
        <v>38</v>
      </c>
      <c r="K17" s="24" t="s">
        <v>39</v>
      </c>
      <c r="L17" s="14">
        <v>0.20853065</v>
      </c>
      <c r="M17" s="14">
        <v>0.20413417</v>
      </c>
      <c r="N17" s="14">
        <v>0.2553495</v>
      </c>
      <c r="O17" s="14">
        <v>0.2450781</v>
      </c>
      <c r="P17" s="14">
        <v>0.1490069</v>
      </c>
      <c r="Q17" s="14">
        <v>0.1519597</v>
      </c>
      <c r="R17" s="14">
        <v>0.2896844</v>
      </c>
      <c r="S17" s="14">
        <v>0.2757431</v>
      </c>
      <c r="T17" s="8">
        <v>2008</v>
      </c>
      <c r="U17" s="8">
        <v>0</v>
      </c>
      <c r="V17" s="14">
        <v>-0.0043965</v>
      </c>
      <c r="W17" s="14">
        <v>-0.0102714</v>
      </c>
      <c r="X17" s="14">
        <v>0.0029528</v>
      </c>
      <c r="Y17" s="14">
        <v>-0.0139413</v>
      </c>
      <c r="Z17" s="26" t="s">
        <v>100</v>
      </c>
    </row>
    <row r="18" spans="1:26" ht="11.25">
      <c r="A18" s="43">
        <v>9</v>
      </c>
      <c r="B18" s="44" t="s">
        <v>40</v>
      </c>
      <c r="C18" s="44" t="s">
        <v>41</v>
      </c>
      <c r="D18" s="45">
        <f t="shared" si="0"/>
        <v>-0.002599999999999991</v>
      </c>
      <c r="E18" s="45">
        <f t="shared" si="1"/>
        <v>-0.0040999999999999995</v>
      </c>
      <c r="F18" s="45">
        <f t="shared" si="2"/>
        <v>0.012400000000000022</v>
      </c>
      <c r="G18" s="45">
        <f t="shared" si="3"/>
        <v>-0.025383800000000005</v>
      </c>
      <c r="H18" s="46">
        <f t="shared" si="4"/>
        <v>-0.025383800000000005</v>
      </c>
      <c r="J18" s="23" t="s">
        <v>40</v>
      </c>
      <c r="K18" s="24" t="s">
        <v>41</v>
      </c>
      <c r="L18" s="14">
        <v>0.0779</v>
      </c>
      <c r="M18" s="14">
        <v>0.0753</v>
      </c>
      <c r="N18" s="14">
        <v>0.0548</v>
      </c>
      <c r="O18" s="14">
        <v>0.0507</v>
      </c>
      <c r="P18" s="14">
        <v>0.2678</v>
      </c>
      <c r="Q18" s="14">
        <v>0.2802</v>
      </c>
      <c r="R18" s="14">
        <v>0.0803586</v>
      </c>
      <c r="S18" s="14">
        <v>0.0549748</v>
      </c>
      <c r="T18" s="8">
        <v>2008</v>
      </c>
      <c r="U18" s="8">
        <v>0</v>
      </c>
      <c r="V18" s="14">
        <v>-0.0026</v>
      </c>
      <c r="W18" s="14">
        <v>-0.0041</v>
      </c>
      <c r="X18" s="14">
        <v>0.0124</v>
      </c>
      <c r="Y18" s="14">
        <v>-0.0253838</v>
      </c>
      <c r="Z18" s="26" t="s">
        <v>101</v>
      </c>
    </row>
    <row r="19" spans="1:26" ht="11.25">
      <c r="A19" s="31">
        <v>10</v>
      </c>
      <c r="B19" s="9" t="s">
        <v>42</v>
      </c>
      <c r="C19" s="9" t="s">
        <v>43</v>
      </c>
      <c r="D19" s="14">
        <f t="shared" si="0"/>
        <v>-0.0019500199999999968</v>
      </c>
      <c r="E19" s="14">
        <f t="shared" si="1"/>
        <v>0.011424299999999998</v>
      </c>
      <c r="F19" s="14">
        <f t="shared" si="2"/>
        <v>-0.005938199999999998</v>
      </c>
      <c r="G19" s="14">
        <f t="shared" si="3"/>
        <v>-0.03726479999999999</v>
      </c>
      <c r="H19" s="26">
        <f t="shared" si="4"/>
        <v>-0.03726479999999999</v>
      </c>
      <c r="J19" s="23" t="s">
        <v>42</v>
      </c>
      <c r="K19" s="24" t="s">
        <v>43</v>
      </c>
      <c r="L19" s="14">
        <v>0.14639651</v>
      </c>
      <c r="M19" s="14">
        <v>0.14444649</v>
      </c>
      <c r="N19" s="14">
        <v>0.1396366</v>
      </c>
      <c r="O19" s="14">
        <v>0.1510609</v>
      </c>
      <c r="P19" s="14">
        <v>0.0676629</v>
      </c>
      <c r="Q19" s="14">
        <v>0.0617247</v>
      </c>
      <c r="R19" s="14">
        <v>0.3921364</v>
      </c>
      <c r="S19" s="14">
        <v>0.3548716</v>
      </c>
      <c r="T19" s="8">
        <v>2008</v>
      </c>
      <c r="U19" s="8">
        <v>0</v>
      </c>
      <c r="V19" s="14">
        <v>-0.00195</v>
      </c>
      <c r="W19" s="14">
        <v>0.0114243</v>
      </c>
      <c r="X19" s="14">
        <v>-0.0059382</v>
      </c>
      <c r="Y19" s="14">
        <v>-0.0372648</v>
      </c>
      <c r="Z19" s="26" t="s">
        <v>102</v>
      </c>
    </row>
    <row r="20" spans="1:26" ht="11.25">
      <c r="A20" s="43">
        <v>11</v>
      </c>
      <c r="B20" s="44" t="s">
        <v>44</v>
      </c>
      <c r="C20" s="44" t="s">
        <v>45</v>
      </c>
      <c r="D20" s="45">
        <f t="shared" si="0"/>
        <v>-0.000877960000000011</v>
      </c>
      <c r="E20" s="45">
        <f t="shared" si="1"/>
        <v>0.004659299999999991</v>
      </c>
      <c r="F20" s="45">
        <f t="shared" si="2"/>
        <v>0.014608999999999997</v>
      </c>
      <c r="G20" s="45">
        <f t="shared" si="3"/>
        <v>-0.06312569999999999</v>
      </c>
      <c r="H20" s="46">
        <f t="shared" si="4"/>
        <v>-0.06</v>
      </c>
      <c r="J20" s="23" t="s">
        <v>44</v>
      </c>
      <c r="K20" s="24" t="s">
        <v>45</v>
      </c>
      <c r="L20" s="14">
        <v>0.06490745</v>
      </c>
      <c r="M20" s="14">
        <v>0.06402949</v>
      </c>
      <c r="N20" s="14">
        <v>0.0667939</v>
      </c>
      <c r="O20" s="14">
        <v>0.0714532</v>
      </c>
      <c r="P20" s="14">
        <v>0.0983236</v>
      </c>
      <c r="Q20" s="14">
        <v>0.1129326</v>
      </c>
      <c r="R20" s="14">
        <v>0.0935104</v>
      </c>
      <c r="S20" s="14">
        <v>0.0303847</v>
      </c>
      <c r="T20" s="8">
        <v>0</v>
      </c>
      <c r="U20" s="8">
        <v>0</v>
      </c>
      <c r="V20" s="14">
        <v>-0.000878</v>
      </c>
      <c r="W20" s="14">
        <v>0.0046593</v>
      </c>
      <c r="X20" s="14">
        <v>0.0146089</v>
      </c>
      <c r="Y20" s="14">
        <v>-0.0631257</v>
      </c>
      <c r="Z20" s="26" t="s">
        <v>103</v>
      </c>
    </row>
    <row r="21" spans="1:26" ht="11.25">
      <c r="A21" s="31">
        <v>12</v>
      </c>
      <c r="B21" s="9" t="s">
        <v>46</v>
      </c>
      <c r="C21" s="9" t="s">
        <v>47</v>
      </c>
      <c r="D21" s="14">
        <f t="shared" si="0"/>
        <v>-0.0008000000000000021</v>
      </c>
      <c r="E21" s="14">
        <f t="shared" si="1"/>
        <v>0</v>
      </c>
      <c r="F21" s="14">
        <f t="shared" si="2"/>
        <v>0.021999999999999992</v>
      </c>
      <c r="G21" s="14">
        <f t="shared" si="3"/>
        <v>-0.04172780000000001</v>
      </c>
      <c r="H21" s="26">
        <f t="shared" si="4"/>
        <v>-0.04172780000000001</v>
      </c>
      <c r="J21" s="23" t="s">
        <v>46</v>
      </c>
      <c r="K21" s="24" t="s">
        <v>47</v>
      </c>
      <c r="L21" s="14">
        <v>0.0608</v>
      </c>
      <c r="M21" s="14">
        <v>0.06</v>
      </c>
      <c r="N21" s="14">
        <v>0.037</v>
      </c>
      <c r="O21" s="14">
        <v>0.037</v>
      </c>
      <c r="P21" s="14">
        <v>0.188</v>
      </c>
      <c r="Q21" s="14">
        <v>0.21</v>
      </c>
      <c r="R21" s="14">
        <v>0.1214375</v>
      </c>
      <c r="S21" s="14">
        <v>0.0797097</v>
      </c>
      <c r="T21" s="8">
        <v>0</v>
      </c>
      <c r="U21" s="8">
        <v>0</v>
      </c>
      <c r="V21" s="14">
        <v>-0.0008</v>
      </c>
      <c r="W21" s="14">
        <v>0</v>
      </c>
      <c r="X21" s="14">
        <v>0.022</v>
      </c>
      <c r="Y21" s="14">
        <v>-0.0417278</v>
      </c>
      <c r="Z21" s="26" t="s">
        <v>104</v>
      </c>
    </row>
    <row r="22" spans="1:26" ht="11.25">
      <c r="A22" s="43">
        <v>13</v>
      </c>
      <c r="B22" s="44" t="s">
        <v>48</v>
      </c>
      <c r="C22" s="44" t="s">
        <v>49</v>
      </c>
      <c r="D22" s="45">
        <f t="shared" si="0"/>
        <v>0.00041626000000000163</v>
      </c>
      <c r="E22" s="45">
        <f t="shared" si="1"/>
        <v>0.003362999999999991</v>
      </c>
      <c r="F22" s="45">
        <f t="shared" si="2"/>
        <v>0.00374300000000001</v>
      </c>
      <c r="G22" s="45">
        <f t="shared" si="3"/>
        <v>-0.007351400000000001</v>
      </c>
      <c r="H22" s="46">
        <f t="shared" si="4"/>
        <v>-0.007351400000000001</v>
      </c>
      <c r="J22" s="23" t="s">
        <v>48</v>
      </c>
      <c r="K22" s="24" t="s">
        <v>49</v>
      </c>
      <c r="L22" s="14">
        <v>0.07198314</v>
      </c>
      <c r="M22" s="14">
        <v>0.0723994</v>
      </c>
      <c r="N22" s="14">
        <v>0.1102096</v>
      </c>
      <c r="O22" s="14">
        <v>0.1135726</v>
      </c>
      <c r="P22" s="14">
        <v>0.0712211</v>
      </c>
      <c r="Q22" s="14">
        <v>0.0749641</v>
      </c>
      <c r="R22" s="14">
        <v>0.0266933</v>
      </c>
      <c r="S22" s="14">
        <v>0.0193419</v>
      </c>
      <c r="T22" s="8">
        <v>0</v>
      </c>
      <c r="U22" s="8">
        <v>0</v>
      </c>
      <c r="V22" s="14">
        <v>0.0004163</v>
      </c>
      <c r="W22" s="14">
        <v>0.003363</v>
      </c>
      <c r="X22" s="14">
        <v>0.0037431</v>
      </c>
      <c r="Y22" s="14">
        <v>-0.0073514</v>
      </c>
      <c r="Z22" s="26" t="s">
        <v>48</v>
      </c>
    </row>
    <row r="23" spans="1:26" ht="11.25">
      <c r="A23" s="31">
        <v>14</v>
      </c>
      <c r="B23" s="9" t="s">
        <v>50</v>
      </c>
      <c r="C23" s="9" t="s">
        <v>51</v>
      </c>
      <c r="D23" s="14">
        <f t="shared" si="0"/>
        <v>0.0005082899999999946</v>
      </c>
      <c r="E23" s="14">
        <f t="shared" si="1"/>
        <v>-0.004423399999999994</v>
      </c>
      <c r="F23" s="14">
        <f t="shared" si="2"/>
        <v>0.01886560000000001</v>
      </c>
      <c r="G23" s="14">
        <f t="shared" si="3"/>
        <v>-0.023709199999999986</v>
      </c>
      <c r="H23" s="26">
        <f t="shared" si="4"/>
        <v>-0.023709199999999986</v>
      </c>
      <c r="J23" s="23" t="s">
        <v>50</v>
      </c>
      <c r="K23" s="24" t="s">
        <v>51</v>
      </c>
      <c r="L23" s="14">
        <v>0.17324564</v>
      </c>
      <c r="M23" s="14">
        <v>0.17375393</v>
      </c>
      <c r="N23" s="14">
        <v>0.2163766</v>
      </c>
      <c r="O23" s="14">
        <v>0.2119532</v>
      </c>
      <c r="P23" s="14">
        <v>0.2022881</v>
      </c>
      <c r="Q23" s="14">
        <v>0.2211537</v>
      </c>
      <c r="R23" s="14">
        <v>0.2223585</v>
      </c>
      <c r="S23" s="14">
        <v>0.1986493</v>
      </c>
      <c r="T23" s="8">
        <v>2008</v>
      </c>
      <c r="U23" s="8">
        <v>0</v>
      </c>
      <c r="V23" s="14">
        <v>0.0005083</v>
      </c>
      <c r="W23" s="14">
        <v>-0.0044234</v>
      </c>
      <c r="X23" s="14">
        <v>0.0188656</v>
      </c>
      <c r="Y23" s="14">
        <v>-0.0237093</v>
      </c>
      <c r="Z23" s="26" t="s">
        <v>105</v>
      </c>
    </row>
    <row r="24" spans="1:26" ht="11.25">
      <c r="A24" s="43">
        <v>15</v>
      </c>
      <c r="B24" s="44" t="s">
        <v>52</v>
      </c>
      <c r="C24" s="44" t="s">
        <v>53</v>
      </c>
      <c r="D24" s="45">
        <f t="shared" si="0"/>
        <v>0.0010000000000000009</v>
      </c>
      <c r="E24" s="45">
        <f t="shared" si="1"/>
        <v>-0.015</v>
      </c>
      <c r="F24" s="45">
        <f t="shared" si="2"/>
        <v>0.006000000000000005</v>
      </c>
      <c r="G24" s="45">
        <f t="shared" si="3"/>
        <v>0.019209199999999982</v>
      </c>
      <c r="H24" s="46">
        <f t="shared" si="4"/>
        <v>0.019209199999999982</v>
      </c>
      <c r="J24" s="23" t="s">
        <v>52</v>
      </c>
      <c r="K24" s="24" t="s">
        <v>53</v>
      </c>
      <c r="L24" s="14">
        <v>0.148</v>
      </c>
      <c r="M24" s="14">
        <v>0.149</v>
      </c>
      <c r="N24" s="14">
        <v>0.109</v>
      </c>
      <c r="O24" s="14">
        <v>0.094</v>
      </c>
      <c r="P24" s="14">
        <v>0.092</v>
      </c>
      <c r="Q24" s="14">
        <v>0.098</v>
      </c>
      <c r="R24" s="14">
        <v>0.4506847</v>
      </c>
      <c r="S24" s="14">
        <v>0.4698939</v>
      </c>
      <c r="T24" s="8">
        <v>0</v>
      </c>
      <c r="U24" s="8">
        <v>0</v>
      </c>
      <c r="V24" s="14">
        <v>0.001</v>
      </c>
      <c r="W24" s="14">
        <v>-0.015</v>
      </c>
      <c r="X24" s="14">
        <v>0.006</v>
      </c>
      <c r="Y24" s="14">
        <v>0.0192092</v>
      </c>
      <c r="Z24" s="26" t="s">
        <v>106</v>
      </c>
    </row>
    <row r="25" spans="1:26" ht="11.25">
      <c r="A25" s="31">
        <v>16</v>
      </c>
      <c r="B25" s="9" t="s">
        <v>54</v>
      </c>
      <c r="C25" s="9" t="s">
        <v>55</v>
      </c>
      <c r="D25" s="14">
        <f t="shared" si="0"/>
        <v>0.0030000000000000027</v>
      </c>
      <c r="E25" s="14">
        <f t="shared" si="1"/>
        <v>0.012200000000000003</v>
      </c>
      <c r="F25" s="14">
        <f t="shared" si="2"/>
        <v>-0.019899999999999987</v>
      </c>
      <c r="G25" s="14">
        <f t="shared" si="3"/>
        <v>0.004803500000000002</v>
      </c>
      <c r="H25" s="26">
        <f t="shared" si="4"/>
        <v>0.004803500000000002</v>
      </c>
      <c r="J25" s="23" t="s">
        <v>54</v>
      </c>
      <c r="K25" s="24" t="s">
        <v>55</v>
      </c>
      <c r="L25" s="14">
        <v>0.0852</v>
      </c>
      <c r="M25" s="14">
        <v>0.0882</v>
      </c>
      <c r="N25" s="14">
        <v>0.0789</v>
      </c>
      <c r="O25" s="14">
        <v>0.0911</v>
      </c>
      <c r="P25" s="14">
        <v>0.1422</v>
      </c>
      <c r="Q25" s="14">
        <v>0.1223</v>
      </c>
      <c r="R25" s="14">
        <v>0.1005286</v>
      </c>
      <c r="S25" s="14">
        <v>0.1053321</v>
      </c>
      <c r="T25" s="8">
        <v>2008</v>
      </c>
      <c r="U25" s="8">
        <v>0</v>
      </c>
      <c r="V25" s="14">
        <v>0.003</v>
      </c>
      <c r="W25" s="14">
        <v>0.0122</v>
      </c>
      <c r="X25" s="14">
        <v>-0.0199</v>
      </c>
      <c r="Y25" s="14">
        <v>0.0048034</v>
      </c>
      <c r="Z25" s="26" t="s">
        <v>107</v>
      </c>
    </row>
    <row r="26" spans="1:26" ht="11.25">
      <c r="A26" s="43">
        <v>17</v>
      </c>
      <c r="B26" s="45" t="s">
        <v>56</v>
      </c>
      <c r="C26" s="45" t="s">
        <v>57</v>
      </c>
      <c r="D26" s="45">
        <f t="shared" si="0"/>
        <v>0.0032919600000000104</v>
      </c>
      <c r="E26" s="45">
        <f t="shared" si="1"/>
        <v>0.014359900000000009</v>
      </c>
      <c r="F26" s="45">
        <f t="shared" si="2"/>
        <v>0.013574100000000006</v>
      </c>
      <c r="G26" s="45">
        <f t="shared" si="3"/>
        <v>-0.022205299999999983</v>
      </c>
      <c r="H26" s="46">
        <f t="shared" si="4"/>
        <v>-0.022205299999999983</v>
      </c>
      <c r="J26" s="23" t="s">
        <v>56</v>
      </c>
      <c r="K26" s="24" t="s">
        <v>57</v>
      </c>
      <c r="L26" s="14">
        <v>0.15700978</v>
      </c>
      <c r="M26" s="14">
        <v>0.16030174</v>
      </c>
      <c r="N26" s="14">
        <v>0.142178</v>
      </c>
      <c r="O26" s="14">
        <v>0.1565379</v>
      </c>
      <c r="P26" s="14">
        <v>0.173511</v>
      </c>
      <c r="Q26" s="14">
        <v>0.1870851</v>
      </c>
      <c r="R26" s="14">
        <v>0.216547</v>
      </c>
      <c r="S26" s="14">
        <v>0.1943417</v>
      </c>
      <c r="T26" s="8">
        <v>2006</v>
      </c>
      <c r="U26" s="8">
        <v>2009</v>
      </c>
      <c r="V26" s="14">
        <v>0.003292</v>
      </c>
      <c r="W26" s="14">
        <v>0.0143598</v>
      </c>
      <c r="X26" s="14">
        <v>0.0135742</v>
      </c>
      <c r="Y26" s="14">
        <v>-0.0222052</v>
      </c>
      <c r="Z26" s="26" t="s">
        <v>108</v>
      </c>
    </row>
    <row r="27" spans="1:26" ht="11.25">
      <c r="A27" s="31">
        <v>18</v>
      </c>
      <c r="B27" s="9" t="s">
        <v>58</v>
      </c>
      <c r="C27" s="9" t="s">
        <v>59</v>
      </c>
      <c r="D27" s="14">
        <f t="shared" si="0"/>
        <v>0.004074020000000005</v>
      </c>
      <c r="E27" s="14">
        <f t="shared" si="1"/>
        <v>0.001566999999999999</v>
      </c>
      <c r="F27" s="14">
        <f t="shared" si="2"/>
        <v>0.011825300000000004</v>
      </c>
      <c r="G27" s="14">
        <f t="shared" si="3"/>
        <v>0.0005753999999999967</v>
      </c>
      <c r="H27" s="26">
        <f t="shared" si="4"/>
        <v>0.0005753999999999967</v>
      </c>
      <c r="J27" s="23" t="s">
        <v>58</v>
      </c>
      <c r="K27" s="24" t="s">
        <v>59</v>
      </c>
      <c r="L27" s="14">
        <v>0.05422364</v>
      </c>
      <c r="M27" s="14">
        <v>0.05829766</v>
      </c>
      <c r="N27" s="14">
        <v>0.0881383</v>
      </c>
      <c r="O27" s="14">
        <v>0.0897053</v>
      </c>
      <c r="P27" s="14">
        <v>0.0474208</v>
      </c>
      <c r="Q27" s="14">
        <v>0.0592461</v>
      </c>
      <c r="R27" s="14">
        <v>0.0360935</v>
      </c>
      <c r="S27" s="14">
        <v>0.0366689</v>
      </c>
      <c r="T27" s="8">
        <v>0</v>
      </c>
      <c r="U27" s="8">
        <v>0</v>
      </c>
      <c r="V27" s="14">
        <v>0.004074</v>
      </c>
      <c r="W27" s="14">
        <v>0.0015671</v>
      </c>
      <c r="X27" s="14">
        <v>0.0118253</v>
      </c>
      <c r="Y27" s="14">
        <v>0.0005754</v>
      </c>
      <c r="Z27" s="26" t="s">
        <v>109</v>
      </c>
    </row>
    <row r="28" spans="1:26" ht="11.25">
      <c r="A28" s="43">
        <v>19</v>
      </c>
      <c r="B28" s="44" t="s">
        <v>60</v>
      </c>
      <c r="C28" s="44" t="s">
        <v>61</v>
      </c>
      <c r="D28" s="45">
        <f t="shared" si="0"/>
        <v>0.0040896099999999935</v>
      </c>
      <c r="E28" s="45">
        <f t="shared" si="1"/>
        <v>0.006376500000000007</v>
      </c>
      <c r="F28" s="45">
        <f t="shared" si="2"/>
        <v>0.025203500000000018</v>
      </c>
      <c r="G28" s="45">
        <f t="shared" si="3"/>
        <v>0.006507899999999983</v>
      </c>
      <c r="H28" s="46">
        <f t="shared" si="4"/>
        <v>0.006507899999999983</v>
      </c>
      <c r="J28" s="23" t="s">
        <v>60</v>
      </c>
      <c r="K28" s="24" t="s">
        <v>61</v>
      </c>
      <c r="L28" s="14">
        <v>0.13914424</v>
      </c>
      <c r="M28" s="14">
        <v>0.14323385</v>
      </c>
      <c r="N28" s="14">
        <v>0.1708248</v>
      </c>
      <c r="O28" s="14">
        <v>0.1772013</v>
      </c>
      <c r="P28" s="14">
        <v>0.1425975</v>
      </c>
      <c r="Q28" s="14">
        <v>0.167801</v>
      </c>
      <c r="R28" s="14">
        <v>0.1517021</v>
      </c>
      <c r="S28" s="14">
        <v>0.15821</v>
      </c>
      <c r="T28" s="8">
        <v>0</v>
      </c>
      <c r="U28" s="8">
        <v>0</v>
      </c>
      <c r="V28" s="14">
        <v>0.0040896</v>
      </c>
      <c r="W28" s="14">
        <v>0.0063765</v>
      </c>
      <c r="X28" s="14">
        <v>0.0252035</v>
      </c>
      <c r="Y28" s="14">
        <v>0.0065079</v>
      </c>
      <c r="Z28" s="26" t="s">
        <v>110</v>
      </c>
    </row>
    <row r="29" spans="1:26" ht="11.25">
      <c r="A29" s="31">
        <v>20</v>
      </c>
      <c r="B29" s="9" t="s">
        <v>62</v>
      </c>
      <c r="C29" s="9" t="s">
        <v>63</v>
      </c>
      <c r="D29" s="14">
        <f t="shared" si="0"/>
        <v>0.004176510000000008</v>
      </c>
      <c r="E29" s="14">
        <f t="shared" si="1"/>
        <v>0.021877599999999997</v>
      </c>
      <c r="F29" s="14">
        <f t="shared" si="2"/>
        <v>0.0216086</v>
      </c>
      <c r="G29" s="14">
        <f t="shared" si="3"/>
        <v>-0.0313972</v>
      </c>
      <c r="H29" s="26">
        <f t="shared" si="4"/>
        <v>-0.0313972</v>
      </c>
      <c r="J29" s="23" t="s">
        <v>62</v>
      </c>
      <c r="K29" s="24" t="s">
        <v>63</v>
      </c>
      <c r="L29" s="14">
        <v>0.06378189</v>
      </c>
      <c r="M29" s="14">
        <v>0.0679584</v>
      </c>
      <c r="N29" s="14">
        <v>0.0724206</v>
      </c>
      <c r="O29" s="14">
        <v>0.0942982</v>
      </c>
      <c r="P29" s="14">
        <v>0.0620567</v>
      </c>
      <c r="Q29" s="14">
        <v>0.0836653</v>
      </c>
      <c r="R29" s="14">
        <v>0.0472282</v>
      </c>
      <c r="S29" s="14">
        <v>0.015831</v>
      </c>
      <c r="T29" s="8">
        <v>0</v>
      </c>
      <c r="U29" s="8">
        <v>2009</v>
      </c>
      <c r="V29" s="14">
        <v>0.0041765</v>
      </c>
      <c r="W29" s="14">
        <v>0.0218776</v>
      </c>
      <c r="X29" s="14">
        <v>0.0216086</v>
      </c>
      <c r="Y29" s="14">
        <v>-0.0313972</v>
      </c>
      <c r="Z29" s="26" t="s">
        <v>111</v>
      </c>
    </row>
    <row r="30" spans="1:26" ht="11.25">
      <c r="A30" s="43">
        <v>21</v>
      </c>
      <c r="B30" s="44" t="s">
        <v>64</v>
      </c>
      <c r="C30" s="44" t="s">
        <v>65</v>
      </c>
      <c r="D30" s="45">
        <f t="shared" si="0"/>
        <v>0.005326499999999998</v>
      </c>
      <c r="E30" s="45">
        <f t="shared" si="1"/>
        <v>-0.009540500000000007</v>
      </c>
      <c r="F30" s="45">
        <f t="shared" si="2"/>
        <v>0.016569400000000012</v>
      </c>
      <c r="G30" s="45">
        <f t="shared" si="3"/>
        <v>0.021992600000000008</v>
      </c>
      <c r="H30" s="46">
        <f t="shared" si="4"/>
        <v>0.021992600000000008</v>
      </c>
      <c r="J30" s="23" t="s">
        <v>64</v>
      </c>
      <c r="K30" s="24" t="s">
        <v>65</v>
      </c>
      <c r="L30" s="14">
        <v>0.11318288</v>
      </c>
      <c r="M30" s="14">
        <v>0.11850938</v>
      </c>
      <c r="N30" s="14">
        <v>0.1497049</v>
      </c>
      <c r="O30" s="14">
        <v>0.1401644</v>
      </c>
      <c r="P30" s="14">
        <v>0.1361645</v>
      </c>
      <c r="Q30" s="14">
        <v>0.1527339</v>
      </c>
      <c r="R30" s="14">
        <v>0.0498857</v>
      </c>
      <c r="S30" s="14">
        <v>0.0718783</v>
      </c>
      <c r="T30" s="8">
        <v>0</v>
      </c>
      <c r="U30" s="8">
        <v>0</v>
      </c>
      <c r="V30" s="14">
        <v>0.0053265</v>
      </c>
      <c r="W30" s="14">
        <v>-0.0095404</v>
      </c>
      <c r="X30" s="14">
        <v>0.0165693</v>
      </c>
      <c r="Y30" s="14">
        <v>0.0219926</v>
      </c>
      <c r="Z30" s="26" t="s">
        <v>64</v>
      </c>
    </row>
    <row r="31" spans="1:26" ht="11.25">
      <c r="A31" s="31">
        <v>22</v>
      </c>
      <c r="B31" s="14" t="s">
        <v>66</v>
      </c>
      <c r="C31" s="14" t="s">
        <v>67</v>
      </c>
      <c r="D31" s="14">
        <f t="shared" si="0"/>
        <v>0.005423040000000004</v>
      </c>
      <c r="E31" s="14">
        <f t="shared" si="1"/>
        <v>0.02781320000000001</v>
      </c>
      <c r="F31" s="14">
        <f t="shared" si="2"/>
        <v>0.001472100000000004</v>
      </c>
      <c r="G31" s="14">
        <f t="shared" si="3"/>
        <v>-0.025002099999999985</v>
      </c>
      <c r="H31" s="26">
        <f t="shared" si="4"/>
        <v>-0.025002099999999985</v>
      </c>
      <c r="J31" s="23" t="s">
        <v>66</v>
      </c>
      <c r="K31" s="24" t="s">
        <v>67</v>
      </c>
      <c r="L31" s="14">
        <v>0.09113232</v>
      </c>
      <c r="M31" s="14">
        <v>0.09655536</v>
      </c>
      <c r="N31" s="14">
        <v>0.1001676</v>
      </c>
      <c r="O31" s="14">
        <v>0.1279808</v>
      </c>
      <c r="P31" s="14">
        <v>0.0861866</v>
      </c>
      <c r="Q31" s="14">
        <v>0.0876587</v>
      </c>
      <c r="R31" s="14">
        <v>0.1354704</v>
      </c>
      <c r="S31" s="14">
        <v>0.1104683</v>
      </c>
      <c r="T31" s="8">
        <v>0</v>
      </c>
      <c r="U31" s="8">
        <v>0</v>
      </c>
      <c r="V31" s="14">
        <v>0.005423</v>
      </c>
      <c r="W31" s="14">
        <v>0.0278132</v>
      </c>
      <c r="X31" s="14">
        <v>0.0014721</v>
      </c>
      <c r="Y31" s="14">
        <v>-0.0250021</v>
      </c>
      <c r="Z31" s="26" t="s">
        <v>112</v>
      </c>
    </row>
    <row r="32" spans="1:26" ht="11.25">
      <c r="A32" s="43">
        <v>23</v>
      </c>
      <c r="B32" s="44" t="s">
        <v>68</v>
      </c>
      <c r="C32" s="44" t="s">
        <v>69</v>
      </c>
      <c r="D32" s="45">
        <f t="shared" si="0"/>
        <v>0.00669473000000001</v>
      </c>
      <c r="E32" s="45">
        <f t="shared" si="1"/>
        <v>0.016704499999999997</v>
      </c>
      <c r="F32" s="45">
        <f t="shared" si="2"/>
        <v>0.009888999999999995</v>
      </c>
      <c r="G32" s="45">
        <f t="shared" si="3"/>
        <v>0.0007954999999999976</v>
      </c>
      <c r="H32" s="46">
        <f t="shared" si="4"/>
        <v>0.0007954999999999976</v>
      </c>
      <c r="J32" s="23" t="s">
        <v>68</v>
      </c>
      <c r="K32" s="24" t="s">
        <v>69</v>
      </c>
      <c r="L32" s="14">
        <v>0.072</v>
      </c>
      <c r="M32" s="14">
        <v>0.07869473</v>
      </c>
      <c r="N32" s="14">
        <v>0.093</v>
      </c>
      <c r="O32" s="14">
        <v>0.1097045</v>
      </c>
      <c r="P32" s="14">
        <v>0.108</v>
      </c>
      <c r="Q32" s="14">
        <v>0.117889</v>
      </c>
      <c r="R32" s="14">
        <v>0.0531379</v>
      </c>
      <c r="S32" s="14">
        <v>0.0539334</v>
      </c>
      <c r="T32" s="8">
        <v>2008</v>
      </c>
      <c r="U32" s="8">
        <v>0</v>
      </c>
      <c r="V32" s="14">
        <v>0.0066947</v>
      </c>
      <c r="W32" s="14">
        <v>0.0167045</v>
      </c>
      <c r="X32" s="14">
        <v>0.009889</v>
      </c>
      <c r="Y32" s="14">
        <v>0.0007955</v>
      </c>
      <c r="Z32" s="26" t="s">
        <v>68</v>
      </c>
    </row>
    <row r="33" spans="1:26" ht="11.25">
      <c r="A33" s="31">
        <v>24</v>
      </c>
      <c r="B33" s="9" t="s">
        <v>70</v>
      </c>
      <c r="C33" s="9" t="s">
        <v>71</v>
      </c>
      <c r="D33" s="14">
        <f t="shared" si="0"/>
        <v>0.007888999999999993</v>
      </c>
      <c r="E33" s="14">
        <f t="shared" si="1"/>
        <v>0.012652999999999998</v>
      </c>
      <c r="F33" s="14">
        <f t="shared" si="2"/>
        <v>0.020506999999999997</v>
      </c>
      <c r="G33" s="14">
        <f t="shared" si="3"/>
        <v>-0.004664399999999999</v>
      </c>
      <c r="H33" s="26">
        <f t="shared" si="4"/>
        <v>-0.004664399999999999</v>
      </c>
      <c r="J33" s="23" t="s">
        <v>70</v>
      </c>
      <c r="K33" s="24" t="s">
        <v>71</v>
      </c>
      <c r="L33" s="14">
        <v>0.083543</v>
      </c>
      <c r="M33" s="14">
        <v>0.091432</v>
      </c>
      <c r="N33" s="14">
        <v>0.069519</v>
      </c>
      <c r="O33" s="14">
        <v>0.082172</v>
      </c>
      <c r="P33" s="14">
        <v>0.174838</v>
      </c>
      <c r="Q33" s="14">
        <v>0.195345</v>
      </c>
      <c r="R33" s="14">
        <v>0.0993548</v>
      </c>
      <c r="S33" s="14">
        <v>0.0946904</v>
      </c>
      <c r="T33" s="8">
        <v>2008</v>
      </c>
      <c r="U33" s="8">
        <v>0</v>
      </c>
      <c r="V33" s="14">
        <v>0.007889</v>
      </c>
      <c r="W33" s="14">
        <v>0.012653</v>
      </c>
      <c r="X33" s="14">
        <v>0.020507</v>
      </c>
      <c r="Y33" s="14">
        <v>-0.0046644</v>
      </c>
      <c r="Z33" s="26" t="s">
        <v>113</v>
      </c>
    </row>
    <row r="34" spans="1:26" ht="11.25">
      <c r="A34" s="43">
        <v>25</v>
      </c>
      <c r="B34" s="44" t="s">
        <v>72</v>
      </c>
      <c r="C34" s="44" t="s">
        <v>73</v>
      </c>
      <c r="D34" s="45">
        <f t="shared" si="0"/>
        <v>0.007999999999999993</v>
      </c>
      <c r="E34" s="45">
        <f t="shared" si="1"/>
        <v>0.0050000000000000044</v>
      </c>
      <c r="F34" s="45">
        <f t="shared" si="2"/>
        <v>0.032</v>
      </c>
      <c r="G34" s="45">
        <f t="shared" si="3"/>
        <v>-0.002179500000000001</v>
      </c>
      <c r="H34" s="46">
        <f t="shared" si="4"/>
        <v>-0.002179500000000001</v>
      </c>
      <c r="J34" s="23" t="s">
        <v>72</v>
      </c>
      <c r="K34" s="24" t="s">
        <v>73</v>
      </c>
      <c r="L34" s="14">
        <v>0.067</v>
      </c>
      <c r="M34" s="14">
        <v>0.075</v>
      </c>
      <c r="N34" s="14">
        <v>0.094</v>
      </c>
      <c r="O34" s="14">
        <v>0.099</v>
      </c>
      <c r="P34" s="14">
        <v>0.167</v>
      </c>
      <c r="Q34" s="14">
        <v>0.199</v>
      </c>
      <c r="R34" s="14">
        <v>0.0164135</v>
      </c>
      <c r="S34" s="14">
        <v>0.014234</v>
      </c>
      <c r="T34" s="8">
        <v>0</v>
      </c>
      <c r="U34" s="8">
        <v>0</v>
      </c>
      <c r="V34" s="14">
        <v>0.008</v>
      </c>
      <c r="W34" s="14">
        <v>0.005</v>
      </c>
      <c r="X34" s="14">
        <v>0.032</v>
      </c>
      <c r="Y34" s="14">
        <v>-0.0021795</v>
      </c>
      <c r="Z34" s="26" t="s">
        <v>114</v>
      </c>
    </row>
    <row r="35" spans="1:26" ht="11.25">
      <c r="A35" s="31">
        <v>26</v>
      </c>
      <c r="B35" s="9" t="s">
        <v>74</v>
      </c>
      <c r="C35" s="9" t="s">
        <v>75</v>
      </c>
      <c r="D35" s="14">
        <f t="shared" si="0"/>
        <v>0.008888549999999995</v>
      </c>
      <c r="E35" s="14">
        <f t="shared" si="1"/>
        <v>0.0007077000000000055</v>
      </c>
      <c r="F35" s="14">
        <f t="shared" si="2"/>
        <v>0.008393999999999999</v>
      </c>
      <c r="G35" s="14">
        <f t="shared" si="3"/>
        <v>0.01968529999999999</v>
      </c>
      <c r="H35" s="26">
        <f t="shared" si="4"/>
        <v>0.01968529999999999</v>
      </c>
      <c r="J35" s="23" t="s">
        <v>74</v>
      </c>
      <c r="K35" s="24" t="s">
        <v>75</v>
      </c>
      <c r="L35" s="14">
        <v>0.10148136</v>
      </c>
      <c r="M35" s="14">
        <v>0.11036991</v>
      </c>
      <c r="N35" s="14">
        <v>0.1350646</v>
      </c>
      <c r="O35" s="14">
        <v>0.1357723</v>
      </c>
      <c r="P35" s="14">
        <v>0.095182</v>
      </c>
      <c r="Q35" s="14">
        <v>0.103576</v>
      </c>
      <c r="R35" s="14">
        <v>0.0768651</v>
      </c>
      <c r="S35" s="14">
        <v>0.0965504</v>
      </c>
      <c r="T35" s="8">
        <v>0</v>
      </c>
      <c r="U35" s="8">
        <v>0</v>
      </c>
      <c r="V35" s="14">
        <v>0.0088885</v>
      </c>
      <c r="W35" s="14">
        <v>0.0007077</v>
      </c>
      <c r="X35" s="14">
        <v>0.008394</v>
      </c>
      <c r="Y35" s="14">
        <v>0.0196853</v>
      </c>
      <c r="Z35" s="26" t="s">
        <v>115</v>
      </c>
    </row>
    <row r="36" spans="1:26" ht="11.25">
      <c r="A36" s="43">
        <v>27</v>
      </c>
      <c r="B36" s="44" t="s">
        <v>76</v>
      </c>
      <c r="C36" s="44" t="s">
        <v>77</v>
      </c>
      <c r="D36" s="45">
        <f t="shared" si="0"/>
        <v>0.009045640000000008</v>
      </c>
      <c r="E36" s="45">
        <f t="shared" si="1"/>
        <v>0.010168499999999997</v>
      </c>
      <c r="F36" s="45">
        <f t="shared" si="2"/>
        <v>0.007979400000000011</v>
      </c>
      <c r="G36" s="45">
        <f t="shared" si="3"/>
        <v>0.013762799999999992</v>
      </c>
      <c r="H36" s="46">
        <f t="shared" si="4"/>
        <v>0.013762799999999992</v>
      </c>
      <c r="J36" s="23" t="s">
        <v>76</v>
      </c>
      <c r="K36" s="24" t="s">
        <v>77</v>
      </c>
      <c r="L36" s="14">
        <v>0.07155521</v>
      </c>
      <c r="M36" s="14">
        <v>0.08060085</v>
      </c>
      <c r="N36" s="14">
        <v>0.0723199</v>
      </c>
      <c r="O36" s="14">
        <v>0.0824884</v>
      </c>
      <c r="P36" s="14">
        <v>0.0707293</v>
      </c>
      <c r="Q36" s="14">
        <v>0.0787087</v>
      </c>
      <c r="R36" s="14">
        <v>0.0991187</v>
      </c>
      <c r="S36" s="14">
        <v>0.1128815</v>
      </c>
      <c r="T36" s="8">
        <v>0</v>
      </c>
      <c r="U36" s="8">
        <v>0</v>
      </c>
      <c r="V36" s="14">
        <v>0.0090456</v>
      </c>
      <c r="W36" s="14">
        <v>0.0101685</v>
      </c>
      <c r="X36" s="14">
        <v>0.0079794</v>
      </c>
      <c r="Y36" s="14">
        <v>0.0137627</v>
      </c>
      <c r="Z36" s="26" t="s">
        <v>116</v>
      </c>
    </row>
    <row r="37" spans="1:26" ht="11.25">
      <c r="A37" s="31">
        <v>28</v>
      </c>
      <c r="B37" s="9" t="s">
        <v>78</v>
      </c>
      <c r="C37" s="9" t="s">
        <v>79</v>
      </c>
      <c r="D37" s="14">
        <f t="shared" si="0"/>
        <v>0.00994072</v>
      </c>
      <c r="E37" s="14">
        <f t="shared" si="1"/>
        <v>0.028225200000000006</v>
      </c>
      <c r="F37" s="14">
        <f t="shared" si="2"/>
        <v>0.003260899999999997</v>
      </c>
      <c r="G37" s="14">
        <f t="shared" si="3"/>
        <v>-0.007515400000000005</v>
      </c>
      <c r="H37" s="26">
        <f t="shared" si="4"/>
        <v>-0.007515400000000005</v>
      </c>
      <c r="J37" s="23" t="s">
        <v>78</v>
      </c>
      <c r="K37" s="24" t="s">
        <v>79</v>
      </c>
      <c r="L37" s="14">
        <v>0.08209766</v>
      </c>
      <c r="M37" s="14">
        <v>0.09203838</v>
      </c>
      <c r="N37" s="14">
        <v>0.0667777</v>
      </c>
      <c r="O37" s="14">
        <v>0.0950029</v>
      </c>
      <c r="P37" s="14">
        <v>0.0466369</v>
      </c>
      <c r="Q37" s="14">
        <v>0.0498978</v>
      </c>
      <c r="R37" s="14">
        <v>0.1748792</v>
      </c>
      <c r="S37" s="14">
        <v>0.1673638</v>
      </c>
      <c r="T37" s="8">
        <v>0</v>
      </c>
      <c r="U37" s="8">
        <v>0</v>
      </c>
      <c r="V37" s="14">
        <v>0.0099407</v>
      </c>
      <c r="W37" s="14">
        <v>0.0282252</v>
      </c>
      <c r="X37" s="14">
        <v>0.0032609</v>
      </c>
      <c r="Y37" s="14">
        <v>-0.0075154</v>
      </c>
      <c r="Z37" s="26" t="s">
        <v>117</v>
      </c>
    </row>
    <row r="38" spans="1:26" ht="11.25">
      <c r="A38" s="43">
        <v>29</v>
      </c>
      <c r="B38" s="45" t="s">
        <v>80</v>
      </c>
      <c r="C38" s="45" t="s">
        <v>81</v>
      </c>
      <c r="D38" s="45">
        <f t="shared" si="0"/>
        <v>0.009983949999999991</v>
      </c>
      <c r="E38" s="45">
        <f t="shared" si="1"/>
        <v>0.01877279999999998</v>
      </c>
      <c r="F38" s="45">
        <f t="shared" si="2"/>
        <v>0.015707899999999997</v>
      </c>
      <c r="G38" s="45">
        <f t="shared" si="3"/>
        <v>-0.01253689999999999</v>
      </c>
      <c r="H38" s="46">
        <f t="shared" si="4"/>
        <v>-0.01253689999999999</v>
      </c>
      <c r="J38" s="23" t="s">
        <v>80</v>
      </c>
      <c r="K38" s="24" t="s">
        <v>81</v>
      </c>
      <c r="L38" s="14">
        <v>0.19859958</v>
      </c>
      <c r="M38" s="14">
        <v>0.20858353</v>
      </c>
      <c r="N38" s="14">
        <v>0.2658221</v>
      </c>
      <c r="O38" s="14">
        <v>0.2845949</v>
      </c>
      <c r="P38" s="14">
        <v>0.186864</v>
      </c>
      <c r="Q38" s="14">
        <v>0.2025719</v>
      </c>
      <c r="R38" s="14">
        <v>0.2205874</v>
      </c>
      <c r="S38" s="14">
        <v>0.2080505</v>
      </c>
      <c r="T38" s="8">
        <v>2008</v>
      </c>
      <c r="U38" s="8">
        <v>0</v>
      </c>
      <c r="V38" s="14">
        <v>0.0099839</v>
      </c>
      <c r="W38" s="14">
        <v>0.0187728</v>
      </c>
      <c r="X38" s="14">
        <v>0.0157079</v>
      </c>
      <c r="Y38" s="14">
        <v>-0.012537</v>
      </c>
      <c r="Z38" s="26" t="s">
        <v>118</v>
      </c>
    </row>
    <row r="39" spans="1:26" ht="11.25">
      <c r="A39" s="31">
        <v>30</v>
      </c>
      <c r="B39" s="9" t="s">
        <v>82</v>
      </c>
      <c r="C39" s="9" t="s">
        <v>83</v>
      </c>
      <c r="D39" s="14">
        <f t="shared" si="0"/>
        <v>0.010408329999999993</v>
      </c>
      <c r="E39" s="14">
        <f t="shared" si="1"/>
        <v>0.02240450000000002</v>
      </c>
      <c r="F39" s="14">
        <f t="shared" si="2"/>
        <v>0.029075199999999995</v>
      </c>
      <c r="G39" s="14">
        <f t="shared" si="3"/>
        <v>-0.0346837</v>
      </c>
      <c r="H39" s="26">
        <f t="shared" si="4"/>
        <v>-0.0346837</v>
      </c>
      <c r="J39" s="23" t="s">
        <v>82</v>
      </c>
      <c r="K39" s="24" t="s">
        <v>83</v>
      </c>
      <c r="L39" s="14">
        <v>0.11951956</v>
      </c>
      <c r="M39" s="14">
        <v>0.12992789</v>
      </c>
      <c r="N39" s="14">
        <v>0.1553461</v>
      </c>
      <c r="O39" s="14">
        <v>0.1777506</v>
      </c>
      <c r="P39" s="14">
        <v>0.1252898</v>
      </c>
      <c r="Q39" s="14">
        <v>0.154365</v>
      </c>
      <c r="R39" s="14">
        <v>0.1451017</v>
      </c>
      <c r="S39" s="14">
        <v>0.110418</v>
      </c>
      <c r="T39" s="8">
        <v>0</v>
      </c>
      <c r="U39" s="8">
        <v>0</v>
      </c>
      <c r="V39" s="14">
        <v>0.0104083</v>
      </c>
      <c r="W39" s="14">
        <v>0.0224045</v>
      </c>
      <c r="X39" s="14">
        <v>0.0290753</v>
      </c>
      <c r="Y39" s="14">
        <v>-0.0346837</v>
      </c>
      <c r="Z39" s="26" t="s">
        <v>119</v>
      </c>
    </row>
    <row r="40" spans="1:26" ht="11.25">
      <c r="A40" s="43">
        <v>31</v>
      </c>
      <c r="B40" s="44" t="s">
        <v>84</v>
      </c>
      <c r="C40" s="44" t="s">
        <v>85</v>
      </c>
      <c r="D40" s="45">
        <f t="shared" si="0"/>
        <v>0.011471779999999987</v>
      </c>
      <c r="E40" s="45">
        <f t="shared" si="1"/>
        <v>0.013701999999999992</v>
      </c>
      <c r="F40" s="45">
        <f t="shared" si="2"/>
        <v>0.020842900000000004</v>
      </c>
      <c r="G40" s="45">
        <f t="shared" si="3"/>
        <v>-0.029232099999999997</v>
      </c>
      <c r="H40" s="46">
        <f t="shared" si="4"/>
        <v>-0.029232099999999997</v>
      </c>
      <c r="J40" s="23" t="s">
        <v>84</v>
      </c>
      <c r="K40" s="24" t="s">
        <v>85</v>
      </c>
      <c r="L40" s="14">
        <v>0.06700018</v>
      </c>
      <c r="M40" s="14">
        <v>0.07847196</v>
      </c>
      <c r="N40" s="14">
        <v>0.1070432</v>
      </c>
      <c r="O40" s="14">
        <v>0.1207452</v>
      </c>
      <c r="P40" s="14">
        <v>0.0583034</v>
      </c>
      <c r="Q40" s="14">
        <v>0.0791463</v>
      </c>
      <c r="R40" s="14">
        <v>0.071936</v>
      </c>
      <c r="S40" s="14">
        <v>0.0427039</v>
      </c>
      <c r="T40" s="8">
        <v>0</v>
      </c>
      <c r="U40" s="8">
        <v>0</v>
      </c>
      <c r="V40" s="14">
        <v>0.0114718</v>
      </c>
      <c r="W40" s="14">
        <v>0.0137021</v>
      </c>
      <c r="X40" s="14">
        <v>0.020843</v>
      </c>
      <c r="Y40" s="14">
        <v>-0.0292321</v>
      </c>
      <c r="Z40" s="26" t="s">
        <v>120</v>
      </c>
    </row>
    <row r="41" spans="1:26" ht="11.25">
      <c r="A41" s="31">
        <v>32</v>
      </c>
      <c r="B41" s="9" t="s">
        <v>86</v>
      </c>
      <c r="C41" s="9" t="s">
        <v>87</v>
      </c>
      <c r="D41" s="14">
        <f t="shared" si="0"/>
        <v>0.016839960000000015</v>
      </c>
      <c r="E41" s="14">
        <f t="shared" si="1"/>
        <v>0.03329449999999998</v>
      </c>
      <c r="F41" s="14">
        <f t="shared" si="2"/>
        <v>0.048318499999999986</v>
      </c>
      <c r="G41" s="14">
        <f t="shared" si="3"/>
        <v>-0.0813911</v>
      </c>
      <c r="H41" s="26">
        <f t="shared" si="4"/>
        <v>-0.06</v>
      </c>
      <c r="J41" s="23" t="s">
        <v>86</v>
      </c>
      <c r="K41" s="24" t="s">
        <v>87</v>
      </c>
      <c r="L41" s="14">
        <v>0.13681895</v>
      </c>
      <c r="M41" s="14">
        <v>0.15365891</v>
      </c>
      <c r="N41" s="14">
        <v>0.171968</v>
      </c>
      <c r="O41" s="14">
        <v>0.2052625</v>
      </c>
      <c r="P41" s="14">
        <v>0.1136751</v>
      </c>
      <c r="Q41" s="14">
        <v>0.1619936</v>
      </c>
      <c r="R41" s="14">
        <v>0.2060232</v>
      </c>
      <c r="S41" s="14">
        <v>0.1246321</v>
      </c>
      <c r="T41" s="8">
        <v>0</v>
      </c>
      <c r="U41" s="8">
        <v>0</v>
      </c>
      <c r="V41" s="14">
        <v>0.01684</v>
      </c>
      <c r="W41" s="14">
        <v>0.0332945</v>
      </c>
      <c r="X41" s="14">
        <v>0.0483185</v>
      </c>
      <c r="Y41" s="14">
        <v>-0.0813911</v>
      </c>
      <c r="Z41" s="26" t="s">
        <v>121</v>
      </c>
    </row>
    <row r="42" spans="1:26" ht="11.25">
      <c r="A42" s="43">
        <v>33</v>
      </c>
      <c r="B42" s="44" t="s">
        <v>88</v>
      </c>
      <c r="C42" s="44" t="s">
        <v>89</v>
      </c>
      <c r="D42" s="45">
        <f t="shared" si="0"/>
        <v>0.022999999999999993</v>
      </c>
      <c r="E42" s="45">
        <f t="shared" si="1"/>
        <v>0.04079930000000001</v>
      </c>
      <c r="F42" s="45">
        <f t="shared" si="2"/>
        <v>0.04609430000000002</v>
      </c>
      <c r="G42" s="45">
        <f t="shared" si="3"/>
        <v>0.039335800000000004</v>
      </c>
      <c r="H42" s="46">
        <f t="shared" si="4"/>
        <v>0.039335800000000004</v>
      </c>
      <c r="J42" s="23" t="s">
        <v>88</v>
      </c>
      <c r="K42" s="24" t="s">
        <v>89</v>
      </c>
      <c r="L42" s="14">
        <v>0.17</v>
      </c>
      <c r="M42" s="14">
        <v>0.193</v>
      </c>
      <c r="N42" s="14">
        <v>0.2346091</v>
      </c>
      <c r="O42" s="14">
        <v>0.2754084</v>
      </c>
      <c r="P42" s="14">
        <v>0.1203122</v>
      </c>
      <c r="Q42" s="14">
        <v>0.1664065</v>
      </c>
      <c r="R42" s="14">
        <v>0.1365992</v>
      </c>
      <c r="S42" s="14">
        <v>0.175935</v>
      </c>
      <c r="T42" s="8">
        <v>0</v>
      </c>
      <c r="U42" s="8">
        <v>2009</v>
      </c>
      <c r="V42" s="14">
        <v>0.023</v>
      </c>
      <c r="W42" s="14">
        <v>0.0407994</v>
      </c>
      <c r="X42" s="14">
        <v>0.0460943</v>
      </c>
      <c r="Y42" s="14">
        <v>0.0393358</v>
      </c>
      <c r="Z42" s="26" t="s">
        <v>122</v>
      </c>
    </row>
    <row r="43" spans="1:26" ht="11.25">
      <c r="A43" s="31">
        <v>34</v>
      </c>
      <c r="B43" s="9"/>
      <c r="C43" s="9"/>
      <c r="D43" s="14" t="s">
        <v>90</v>
      </c>
      <c r="E43" s="14" t="s">
        <v>90</v>
      </c>
      <c r="F43" s="14" t="s">
        <v>90</v>
      </c>
      <c r="G43" s="14" t="s">
        <v>90</v>
      </c>
      <c r="H43" s="26">
        <f t="shared" si="4"/>
      </c>
      <c r="J43" s="23"/>
      <c r="K43" s="24"/>
      <c r="L43" s="14"/>
      <c r="M43" s="14"/>
      <c r="N43" s="14"/>
      <c r="O43" s="14"/>
      <c r="P43" s="14"/>
      <c r="Q43" s="14"/>
      <c r="R43" s="14"/>
      <c r="S43" s="14"/>
      <c r="T43" s="8"/>
      <c r="U43" s="8"/>
      <c r="V43" s="14"/>
      <c r="W43" s="14"/>
      <c r="X43" s="14"/>
      <c r="Y43" s="14"/>
      <c r="Z43" s="26"/>
    </row>
    <row r="44" spans="1:26" s="11" customFormat="1" ht="12" thickBot="1">
      <c r="A44" s="47"/>
      <c r="B44" s="48" t="str">
        <f>"OECD-"&amp;_xlfn.COUNTIFS($M10:$M43,"&gt;0",$L10:$L43,"&gt;0",$N10:$N43,"&gt;0")</f>
        <v>OECD-33</v>
      </c>
      <c r="C44" s="49"/>
      <c r="D44" s="50">
        <f>_xlfn.AVERAGEIFS(D10:D42,$M10:$M42,"&gt;0",$L10:$L42,"&gt;0")</f>
        <v>0.0014947957575757566</v>
      </c>
      <c r="E44" s="50">
        <f>_xlfn.AVERAGEIFS(E10:E42,$M10:$M42,"&gt;0",$L10:$L42,"&gt;0")</f>
        <v>0.006143663636363636</v>
      </c>
      <c r="F44" s="50">
        <f>_xlfn.AVERAGEIFS(F10:F42,$M10:$M42,"&gt;0",$L10:$L42,"&gt;0")</f>
        <v>0.01595968181818182</v>
      </c>
      <c r="G44" s="50">
        <f>_xlfn.AVERAGEIFS(G10:G42,$M10:$M42,"&gt;0",$L10:$L42,"&gt;0")</f>
        <v>-0.026784881818181817</v>
      </c>
      <c r="H44" s="51">
        <f t="shared" si="4"/>
        <v>-0.026784881818181817</v>
      </c>
      <c r="I44" s="10"/>
      <c r="J44" s="27" t="str">
        <f>"OECD-"&amp;_xlfn.COUNTIFS($M10:$M43,"&gt;0",$L10:$L43,"&gt;0",$N10:$N43,"&gt;0")</f>
        <v>OECD-33</v>
      </c>
      <c r="K44" s="28"/>
      <c r="L44" s="28">
        <f>_xlfn.AVERAGEIFS(L10:L42,$M10:$M42,"&gt;0",$L10:$L42,"&gt;0")</f>
        <v>0.11191647393939395</v>
      </c>
      <c r="M44" s="28">
        <f>_xlfn.AVERAGEIFS(M10:M42,$M10:$M42,"&gt;0",$L10:$L42,"&gt;0")</f>
        <v>0.1134112696969697</v>
      </c>
      <c r="N44" s="28">
        <f aca="true" t="shared" si="5" ref="N44:S44">_xlfn.AVERAGEIFS(N10:N42,$M10:$M42,"&gt;0",$L10:$L42,"&gt;0")</f>
        <v>0.12783686363636365</v>
      </c>
      <c r="O44" s="28">
        <f t="shared" si="5"/>
        <v>0.1339805272727273</v>
      </c>
      <c r="P44" s="28">
        <f t="shared" si="5"/>
        <v>0.12223616363636362</v>
      </c>
      <c r="Q44" s="28">
        <f t="shared" si="5"/>
        <v>0.13819584545454544</v>
      </c>
      <c r="R44" s="28">
        <f t="shared" si="5"/>
        <v>0.15147377272727272</v>
      </c>
      <c r="S44" s="28">
        <f t="shared" si="5"/>
        <v>0.1246888909090909</v>
      </c>
      <c r="T44" s="29"/>
      <c r="U44" s="29"/>
      <c r="V44" s="29"/>
      <c r="W44" s="29"/>
      <c r="X44" s="29"/>
      <c r="Y44" s="29"/>
      <c r="Z44" s="30" t="s">
        <v>123</v>
      </c>
    </row>
    <row r="45" spans="4:23" s="11" customFormat="1" ht="11.25">
      <c r="D45" s="12"/>
      <c r="E45" s="12"/>
      <c r="F45" s="12"/>
      <c r="G45" s="12"/>
      <c r="H45" s="12"/>
      <c r="I45" s="12"/>
      <c r="J45" s="13"/>
      <c r="K45" s="13"/>
      <c r="L45" s="15"/>
      <c r="M45" s="15"/>
      <c r="N45" s="15"/>
      <c r="O45" s="15"/>
      <c r="P45" s="15"/>
      <c r="Q45" s="15"/>
      <c r="R45" s="15"/>
      <c r="S45" s="15"/>
      <c r="T45" s="15"/>
      <c r="U45" s="15"/>
      <c r="V45" s="15"/>
      <c r="W45" s="15"/>
    </row>
    <row r="46" spans="1:9" ht="19.5" customHeight="1">
      <c r="A46" s="62" t="s">
        <v>128</v>
      </c>
      <c r="B46" s="62"/>
      <c r="C46" s="62"/>
      <c r="D46" s="62"/>
      <c r="E46" s="62"/>
      <c r="F46" s="62"/>
      <c r="G46" s="62"/>
      <c r="H46" s="62"/>
      <c r="I46" s="4"/>
    </row>
    <row r="47" spans="1:9" ht="64.5" customHeight="1">
      <c r="A47" s="62" t="s">
        <v>135</v>
      </c>
      <c r="B47" s="62"/>
      <c r="C47" s="62"/>
      <c r="D47" s="62"/>
      <c r="E47" s="62"/>
      <c r="F47" s="62"/>
      <c r="G47" s="62"/>
      <c r="H47" s="62"/>
      <c r="I47" s="4"/>
    </row>
    <row r="48" spans="1:9" ht="18.75" customHeight="1">
      <c r="A48" s="4" t="s">
        <v>91</v>
      </c>
      <c r="B48" s="4"/>
      <c r="C48" s="4"/>
      <c r="D48" s="4"/>
      <c r="E48" s="4"/>
      <c r="F48" s="4"/>
      <c r="G48" s="4"/>
      <c r="I48" s="4"/>
    </row>
    <row r="49" spans="1:9" ht="11.25">
      <c r="A49" s="4" t="s">
        <v>92</v>
      </c>
      <c r="B49" s="4"/>
      <c r="C49" s="4"/>
      <c r="D49" s="4"/>
      <c r="E49" s="4"/>
      <c r="F49" s="4"/>
      <c r="G49" s="4"/>
      <c r="I49" s="4"/>
    </row>
  </sheetData>
  <sheetProtection/>
  <mergeCells count="3">
    <mergeCell ref="A6:H6"/>
    <mergeCell ref="A46:H46"/>
    <mergeCell ref="A47:H47"/>
  </mergeCells>
  <conditionalFormatting sqref="J6:K43 J45:K65536">
    <cfRule type="expression" priority="1" dxfId="0">
      <formula>J6&lt;&gt;B6</formula>
    </cfRule>
  </conditionalFormatting>
  <dataValidations count="1">
    <dataValidation allowBlank="1" showInputMessage="1" sqref="K10:K44 C44 L44:S44 D8:I45"/>
  </dataValidations>
  <hyperlinks>
    <hyperlink ref="A1" r:id="rId1" display="http://dx.doi.org/10.1787/pension_glance-2013-en"/>
  </hyperlinks>
  <printOptions/>
  <pageMargins left="0.7" right="0.7" top="0.75" bottom="0.75" header="0.3" footer="0.3"/>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2013-11-20T09:49:46Z</cp:lastPrinted>
  <dcterms:created xsi:type="dcterms:W3CDTF">2013-05-29T13:30:51Z</dcterms:created>
  <dcterms:modified xsi:type="dcterms:W3CDTF">2013-11-22T17:24:21Z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